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155" windowHeight="8955" activeTab="0"/>
  </bookViews>
  <sheets>
    <sheet name="２次予選" sheetId="1" r:id="rId1"/>
    <sheet name="Sheet2" sheetId="2" r:id="rId2"/>
    <sheet name="Sheet3" sheetId="3" r:id="rId3"/>
  </sheets>
  <definedNames>
    <definedName name="_xlnm.Print_Area" localSheetId="0">'２次予選'!$A$1:$AA$37</definedName>
  </definedNames>
  <calcPr fullCalcOnLoad="1"/>
</workbook>
</file>

<file path=xl/sharedStrings.xml><?xml version="1.0" encoding="utf-8"?>
<sst xmlns="http://schemas.openxmlformats.org/spreadsheetml/2006/main" count="189" uniqueCount="81">
  <si>
    <t>第３７回　全日本少年サッカー大会　甲賀ブロック２次予選</t>
  </si>
  <si>
    <t>試合時間：</t>
  </si>
  <si>
    <t>１５分－５分－１５分</t>
  </si>
  <si>
    <t>第１組</t>
  </si>
  <si>
    <t>日時：</t>
  </si>
  <si>
    <t>４月２１日（日）</t>
  </si>
  <si>
    <t>会　場：</t>
  </si>
  <si>
    <t>大原小学校</t>
  </si>
  <si>
    <t>勝ち点</t>
  </si>
  <si>
    <t>得点</t>
  </si>
  <si>
    <t>失点</t>
  </si>
  <si>
    <t>得失点</t>
  </si>
  <si>
    <t xml:space="preserve"> 順位</t>
  </si>
  <si>
    <t>勝点順位</t>
  </si>
  <si>
    <t>得失点順位</t>
  </si>
  <si>
    <t>得点率位</t>
  </si>
  <si>
    <t>point</t>
  </si>
  <si>
    <t>A</t>
  </si>
  <si>
    <t>土山</t>
  </si>
  <si>
    <t>－</t>
  </si>
  <si>
    <t>B</t>
  </si>
  <si>
    <t>大原</t>
  </si>
  <si>
    <t>C</t>
  </si>
  <si>
    <t>水口</t>
  </si>
  <si>
    <t>D</t>
  </si>
  <si>
    <t>甲南ＦＣ</t>
  </si>
  <si>
    <t>第２組</t>
  </si>
  <si>
    <t>伴谷小学校</t>
  </si>
  <si>
    <t>石部南</t>
  </si>
  <si>
    <t>三雲</t>
  </si>
  <si>
    <t>－</t>
  </si>
  <si>
    <t>C</t>
  </si>
  <si>
    <t>伴谷</t>
  </si>
  <si>
    <t>D</t>
  </si>
  <si>
    <t>甲南第一</t>
  </si>
  <si>
    <t>第３組</t>
  </si>
  <si>
    <t>希望ヶ丘小学校</t>
  </si>
  <si>
    <t>信楽</t>
  </si>
  <si>
    <t>小原</t>
  </si>
  <si>
    <t>－</t>
  </si>
  <si>
    <t>C</t>
  </si>
  <si>
    <t>三雲東</t>
  </si>
  <si>
    <t>希望ヶ丘</t>
  </si>
  <si>
    <t>第４組</t>
  </si>
  <si>
    <t>貴生川小学校</t>
  </si>
  <si>
    <t>貴生川</t>
  </si>
  <si>
    <t>油日A</t>
  </si>
  <si>
    <t>雲井</t>
  </si>
  <si>
    <t>－</t>
  </si>
  <si>
    <t>D</t>
  </si>
  <si>
    <t>菩提寺</t>
  </si>
  <si>
    <t>時間</t>
  </si>
  <si>
    <t>対戦相手</t>
  </si>
  <si>
    <t>主審</t>
  </si>
  <si>
    <t>副審</t>
  </si>
  <si>
    <t>予備審</t>
  </si>
  <si>
    <t>１</t>
  </si>
  <si>
    <t>Ａ</t>
  </si>
  <si>
    <t>-</t>
  </si>
  <si>
    <t>Ｂ</t>
  </si>
  <si>
    <t>Ｃ</t>
  </si>
  <si>
    <t>Ｄ</t>
  </si>
  <si>
    <t>※３試合目と５試合目の開始時間は、
必ず守ってください。</t>
  </si>
  <si>
    <t>２</t>
  </si>
  <si>
    <t>Ｃ</t>
  </si>
  <si>
    <t>-</t>
  </si>
  <si>
    <t>Ｄ</t>
  </si>
  <si>
    <t>Ａ</t>
  </si>
  <si>
    <t>Ｂ</t>
  </si>
  <si>
    <t>３</t>
  </si>
  <si>
    <t>４</t>
  </si>
  <si>
    <t>●　４月２１日(日)　１７：００～</t>
  </si>
  <si>
    <t>水口中央公民館</t>
  </si>
  <si>
    <t>５</t>
  </si>
  <si>
    <t>※指導者は、全員集合してください。</t>
  </si>
  <si>
    <t>６</t>
  </si>
  <si>
    <t>※　３次予選抽選会</t>
  </si>
  <si>
    <t>※　Ｕ－１２リーグ戦（下位グループ）打ち合わせ</t>
  </si>
  <si>
    <t>※第１・２組の１位は県大会出場。２～４位は３次予選へ　</t>
  </si>
  <si>
    <t>　２次予選の結果を受けて、Ｕ－１２リーグ
　戦（下位グループ）の実施計画（4/28、4/29）
　を決める</t>
  </si>
  <si>
    <t>※第３・４組の１位は３次予選へ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</si>
</sst>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2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2"/>
      <name val="HGS創英角ｺﾞｼｯｸUB"/>
      <family val="3"/>
    </font>
    <font>
      <sz val="11"/>
      <name val="HGS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>
        <color indexed="8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medium"/>
      <top/>
      <bottom style="thin">
        <color indexed="63"/>
      </bottom>
    </border>
    <border>
      <left style="medium"/>
      <right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medium"/>
      <right style="thin">
        <color indexed="63"/>
      </right>
      <top/>
      <bottom style="thin">
        <color indexed="63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/>
      <top/>
      <bottom style="thin"/>
    </border>
    <border>
      <left/>
      <right/>
      <top/>
      <bottom style="medium"/>
    </border>
    <border diagonalDown="1">
      <left style="medium"/>
      <right/>
      <top style="medium"/>
      <bottom style="medium"/>
      <diagonal style="thin"/>
    </border>
    <border diagonalDown="1">
      <left/>
      <right/>
      <top style="medium"/>
      <bottom style="medium"/>
      <diagonal style="thin"/>
    </border>
    <border diagonalDown="1">
      <left/>
      <right style="medium"/>
      <top style="medium"/>
      <bottom style="medium"/>
      <diagonal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 style="medium"/>
      <right/>
      <top/>
      <bottom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/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 diagonalDown="1">
      <left style="thin"/>
      <right/>
      <top style="thin"/>
      <bottom style="medium"/>
      <diagonal style="thin"/>
    </border>
    <border diagonalDown="1">
      <left/>
      <right/>
      <top style="thin"/>
      <bottom style="medium"/>
      <diagonal style="thin"/>
    </border>
    <border diagonalDown="1">
      <left/>
      <right style="thin"/>
      <top style="thin"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7" fillId="0" borderId="11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 shrinkToFit="1"/>
    </xf>
    <xf numFmtId="0" fontId="8" fillId="0" borderId="15" xfId="0" applyFont="1" applyFill="1" applyBorder="1" applyAlignment="1" applyProtection="1">
      <alignment horizontal="center" vertical="center" wrapText="1" shrinkToFit="1"/>
      <protection/>
    </xf>
    <xf numFmtId="0" fontId="9" fillId="0" borderId="15" xfId="0" applyFont="1" applyFill="1" applyBorder="1" applyAlignment="1">
      <alignment horizontal="center" vertical="center" wrapText="1" shrinkToFit="1"/>
    </xf>
    <xf numFmtId="0" fontId="10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 applyProtection="1">
      <alignment horizontal="center" vertical="center"/>
      <protection/>
    </xf>
    <xf numFmtId="177" fontId="5" fillId="0" borderId="18" xfId="0" applyNumberFormat="1" applyFont="1" applyFill="1" applyBorder="1" applyAlignment="1">
      <alignment horizontal="center" vertical="center"/>
    </xf>
    <xf numFmtId="177" fontId="7" fillId="0" borderId="19" xfId="0" applyNumberFormat="1" applyFont="1" applyFill="1" applyBorder="1" applyAlignment="1">
      <alignment horizontal="center" vertical="center"/>
    </xf>
    <xf numFmtId="177" fontId="11" fillId="0" borderId="20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>
      <alignment horizontal="center" vertical="center"/>
    </xf>
    <xf numFmtId="176" fontId="7" fillId="0" borderId="24" xfId="0" applyNumberFormat="1" applyFont="1" applyFill="1" applyBorder="1" applyAlignment="1">
      <alignment horizontal="center" vertical="center"/>
    </xf>
    <xf numFmtId="177" fontId="5" fillId="0" borderId="25" xfId="0" applyNumberFormat="1" applyFont="1" applyFill="1" applyBorder="1" applyAlignment="1">
      <alignment horizontal="center" vertical="center"/>
    </xf>
    <xf numFmtId="177" fontId="5" fillId="0" borderId="26" xfId="0" applyNumberFormat="1" applyFont="1" applyFill="1" applyBorder="1" applyAlignment="1">
      <alignment horizontal="center" vertical="center"/>
    </xf>
    <xf numFmtId="177" fontId="11" fillId="0" borderId="27" xfId="0" applyNumberFormat="1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>
      <alignment horizontal="center" vertical="center"/>
    </xf>
    <xf numFmtId="176" fontId="7" fillId="0" borderId="31" xfId="0" applyNumberFormat="1" applyFont="1" applyFill="1" applyBorder="1" applyAlignment="1">
      <alignment horizontal="center" vertical="center"/>
    </xf>
    <xf numFmtId="177" fontId="5" fillId="0" borderId="32" xfId="0" applyNumberFormat="1" applyFont="1" applyFill="1" applyBorder="1" applyAlignment="1">
      <alignment horizontal="center" vertical="center"/>
    </xf>
    <xf numFmtId="177" fontId="5" fillId="0" borderId="33" xfId="0" applyNumberFormat="1" applyFont="1" applyFill="1" applyBorder="1" applyAlignment="1">
      <alignment horizontal="center" vertical="center"/>
    </xf>
    <xf numFmtId="177" fontId="7" fillId="0" borderId="34" xfId="0" applyNumberFormat="1" applyFont="1" applyFill="1" applyBorder="1" applyAlignment="1">
      <alignment horizontal="center" vertical="center"/>
    </xf>
    <xf numFmtId="177" fontId="11" fillId="0" borderId="35" xfId="0" applyNumberFormat="1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7" fontId="7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 applyProtection="1">
      <alignment horizontal="center" vertical="center" shrinkToFit="1"/>
      <protection/>
    </xf>
    <xf numFmtId="0" fontId="7" fillId="0" borderId="39" xfId="0" applyFont="1" applyFill="1" applyBorder="1" applyAlignment="1" applyProtection="1">
      <alignment horizontal="center" vertical="center" shrinkToFit="1"/>
      <protection/>
    </xf>
    <xf numFmtId="0" fontId="5" fillId="0" borderId="40" xfId="0" applyFont="1" applyFill="1" applyBorder="1" applyAlignment="1" applyProtection="1">
      <alignment horizontal="center" vertical="center" shrinkToFit="1"/>
      <protection/>
    </xf>
    <xf numFmtId="176" fontId="7" fillId="0" borderId="41" xfId="0" applyNumberFormat="1" applyFont="1" applyFill="1" applyBorder="1" applyAlignment="1">
      <alignment horizontal="center" vertical="center"/>
    </xf>
    <xf numFmtId="176" fontId="7" fillId="0" borderId="42" xfId="0" applyNumberFormat="1" applyFont="1" applyFill="1" applyBorder="1" applyAlignment="1">
      <alignment horizontal="center" vertical="center"/>
    </xf>
    <xf numFmtId="177" fontId="5" fillId="0" borderId="43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3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 shrinkToFit="1"/>
      <protection/>
    </xf>
    <xf numFmtId="176" fontId="7" fillId="0" borderId="45" xfId="0" applyNumberFormat="1" applyFont="1" applyFill="1" applyBorder="1" applyAlignment="1">
      <alignment horizontal="center" vertical="center"/>
    </xf>
    <xf numFmtId="176" fontId="7" fillId="0" borderId="46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176" fontId="7" fillId="0" borderId="47" xfId="0" applyNumberFormat="1" applyFont="1" applyFill="1" applyBorder="1" applyAlignment="1">
      <alignment horizontal="center" vertical="center"/>
    </xf>
    <xf numFmtId="0" fontId="14" fillId="0" borderId="0" xfId="0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1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distributed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49" xfId="0" applyFont="1" applyFill="1" applyBorder="1" applyAlignment="1" applyProtection="1">
      <alignment horizontal="right" vertical="center"/>
      <protection/>
    </xf>
    <xf numFmtId="56" fontId="5" fillId="0" borderId="49" xfId="0" applyNumberFormat="1" applyFont="1" applyFill="1" applyBorder="1" applyAlignment="1" applyProtection="1">
      <alignment horizontal="left" vertical="center"/>
      <protection/>
    </xf>
    <xf numFmtId="0" fontId="5" fillId="0" borderId="49" xfId="0" applyFont="1" applyFill="1" applyBorder="1" applyAlignment="1" applyProtection="1">
      <alignment horizontal="center"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5" fillId="0" borderId="50" xfId="0" applyFont="1" applyFill="1" applyBorder="1" applyAlignment="1" applyProtection="1">
      <alignment horizontal="center" vertical="center"/>
      <protection/>
    </xf>
    <xf numFmtId="0" fontId="5" fillId="0" borderId="51" xfId="0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5" fillId="0" borderId="53" xfId="0" applyFont="1" applyFill="1" applyBorder="1" applyAlignment="1" applyProtection="1">
      <alignment horizontal="distributed" vertical="center"/>
      <protection/>
    </xf>
    <xf numFmtId="0" fontId="5" fillId="0" borderId="54" xfId="0" applyFont="1" applyFill="1" applyBorder="1" applyAlignment="1" applyProtection="1">
      <alignment horizontal="distributed" vertical="center"/>
      <protection/>
    </xf>
    <xf numFmtId="0" fontId="5" fillId="0" borderId="55" xfId="0" applyFont="1" applyFill="1" applyBorder="1" applyAlignment="1" applyProtection="1">
      <alignment horizontal="distributed" vertical="center"/>
      <protection locked="0"/>
    </xf>
    <xf numFmtId="0" fontId="5" fillId="0" borderId="48" xfId="0" applyFont="1" applyFill="1" applyBorder="1" applyAlignment="1" applyProtection="1">
      <alignment horizontal="distributed" vertical="center"/>
      <protection locked="0"/>
    </xf>
    <xf numFmtId="0" fontId="5" fillId="0" borderId="56" xfId="0" applyFont="1" applyFill="1" applyBorder="1" applyAlignment="1" applyProtection="1">
      <alignment horizontal="distributed" vertical="center"/>
      <protection locked="0"/>
    </xf>
    <xf numFmtId="0" fontId="5" fillId="0" borderId="57" xfId="0" applyFont="1" applyFill="1" applyBorder="1" applyAlignment="1" applyProtection="1">
      <alignment horizontal="distributed" vertical="center"/>
      <protection locked="0"/>
    </xf>
    <xf numFmtId="0" fontId="5" fillId="0" borderId="58" xfId="0" applyFont="1" applyFill="1" applyBorder="1" applyAlignment="1" applyProtection="1">
      <alignment horizontal="distributed" vertical="center"/>
      <protection locked="0"/>
    </xf>
    <xf numFmtId="0" fontId="5" fillId="0" borderId="59" xfId="0" applyFont="1" applyFill="1" applyBorder="1" applyAlignment="1" applyProtection="1">
      <alignment horizontal="distributed" vertical="center"/>
      <protection locked="0"/>
    </xf>
    <xf numFmtId="0" fontId="5" fillId="0" borderId="60" xfId="0" applyFont="1" applyFill="1" applyBorder="1" applyAlignment="1" applyProtection="1">
      <alignment horizontal="distributed" vertical="center"/>
      <protection locked="0"/>
    </xf>
    <xf numFmtId="0" fontId="5" fillId="0" borderId="61" xfId="0" applyFont="1" applyFill="1" applyBorder="1" applyAlignment="1" applyProtection="1">
      <alignment horizontal="distributed" vertical="center"/>
      <protection locked="0"/>
    </xf>
    <xf numFmtId="0" fontId="5" fillId="0" borderId="62" xfId="0" applyFont="1" applyFill="1" applyBorder="1" applyAlignment="1" applyProtection="1">
      <alignment horizontal="distributed" vertical="center"/>
      <protection locked="0"/>
    </xf>
    <xf numFmtId="0" fontId="5" fillId="0" borderId="63" xfId="0" applyFont="1" applyFill="1" applyBorder="1" applyAlignment="1" applyProtection="1">
      <alignment vertical="center"/>
      <protection/>
    </xf>
    <xf numFmtId="0" fontId="0" fillId="0" borderId="64" xfId="0" applyFill="1" applyBorder="1" applyAlignment="1" applyProtection="1">
      <alignment vertical="center" textRotation="255"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 wrapText="1"/>
      <protection/>
    </xf>
    <xf numFmtId="20" fontId="14" fillId="0" borderId="0" xfId="0" applyNumberFormat="1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 applyProtection="1">
      <alignment vertical="top" wrapText="1"/>
      <protection/>
    </xf>
    <xf numFmtId="0" fontId="14" fillId="0" borderId="65" xfId="0" applyFont="1" applyFill="1" applyBorder="1" applyAlignment="1" applyProtection="1">
      <alignment horizontal="center" vertical="center"/>
      <protection/>
    </xf>
    <xf numFmtId="0" fontId="14" fillId="0" borderId="66" xfId="0" applyFont="1" applyFill="1" applyBorder="1" applyAlignment="1" applyProtection="1">
      <alignment horizontal="center" vertical="center"/>
      <protection/>
    </xf>
    <xf numFmtId="0" fontId="14" fillId="0" borderId="67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68" xfId="0" applyFont="1" applyFill="1" applyBorder="1" applyAlignment="1" applyProtection="1">
      <alignment horizontal="center" vertical="center"/>
      <protection/>
    </xf>
    <xf numFmtId="0" fontId="14" fillId="0" borderId="55" xfId="0" applyFont="1" applyFill="1" applyBorder="1" applyAlignment="1" applyProtection="1">
      <alignment horizontal="center" vertical="center"/>
      <protection/>
    </xf>
    <xf numFmtId="0" fontId="14" fillId="0" borderId="48" xfId="0" applyFont="1" applyFill="1" applyBorder="1" applyAlignment="1" applyProtection="1">
      <alignment horizontal="center" vertical="center"/>
      <protection/>
    </xf>
    <xf numFmtId="0" fontId="14" fillId="0" borderId="69" xfId="0" applyFont="1" applyFill="1" applyBorder="1" applyAlignment="1" applyProtection="1">
      <alignment horizontal="center" vertical="center"/>
      <protection/>
    </xf>
    <xf numFmtId="176" fontId="35" fillId="0" borderId="70" xfId="0" applyNumberFormat="1" applyFont="1" applyFill="1" applyBorder="1" applyAlignment="1">
      <alignment horizontal="center" vertical="center"/>
    </xf>
    <xf numFmtId="176" fontId="35" fillId="0" borderId="71" xfId="0" applyNumberFormat="1" applyFont="1" applyFill="1" applyBorder="1" applyAlignment="1">
      <alignment horizontal="center" vertical="center"/>
    </xf>
    <xf numFmtId="177" fontId="14" fillId="0" borderId="72" xfId="0" applyNumberFormat="1" applyFont="1" applyFill="1" applyBorder="1" applyAlignment="1">
      <alignment horizontal="center" vertical="center"/>
    </xf>
    <xf numFmtId="177" fontId="14" fillId="0" borderId="18" xfId="0" applyNumberFormat="1" applyFont="1" applyFill="1" applyBorder="1" applyAlignment="1">
      <alignment horizontal="center" vertical="center"/>
    </xf>
    <xf numFmtId="0" fontId="14" fillId="0" borderId="58" xfId="0" applyFont="1" applyFill="1" applyBorder="1" applyAlignment="1" applyProtection="1">
      <alignment horizontal="center" vertical="center"/>
      <protection/>
    </xf>
    <xf numFmtId="0" fontId="14" fillId="0" borderId="73" xfId="0" applyFont="1" applyFill="1" applyBorder="1" applyAlignment="1" applyProtection="1">
      <alignment horizontal="center" vertical="center"/>
      <protection/>
    </xf>
    <xf numFmtId="0" fontId="14" fillId="0" borderId="74" xfId="0" applyFont="1" applyFill="1" applyBorder="1" applyAlignment="1" applyProtection="1">
      <alignment horizontal="center" vertical="center"/>
      <protection/>
    </xf>
    <xf numFmtId="0" fontId="14" fillId="0" borderId="75" xfId="0" applyFont="1" applyFill="1" applyBorder="1" applyAlignment="1" applyProtection="1">
      <alignment horizontal="center" vertical="center"/>
      <protection/>
    </xf>
    <xf numFmtId="0" fontId="14" fillId="0" borderId="76" xfId="0" applyFont="1" applyFill="1" applyBorder="1" applyAlignment="1" applyProtection="1">
      <alignment horizontal="center" vertical="center"/>
      <protection/>
    </xf>
    <xf numFmtId="0" fontId="14" fillId="0" borderId="77" xfId="0" applyFont="1" applyFill="1" applyBorder="1" applyAlignment="1" applyProtection="1">
      <alignment horizontal="center" vertical="center"/>
      <protection/>
    </xf>
    <xf numFmtId="0" fontId="14" fillId="0" borderId="78" xfId="0" applyFont="1" applyFill="1" applyBorder="1" applyAlignment="1" applyProtection="1">
      <alignment horizontal="center" vertical="center"/>
      <protection/>
    </xf>
    <xf numFmtId="0" fontId="14" fillId="0" borderId="79" xfId="0" applyFont="1" applyFill="1" applyBorder="1" applyAlignment="1" applyProtection="1">
      <alignment horizontal="center" vertical="center"/>
      <protection/>
    </xf>
    <xf numFmtId="176" fontId="35" fillId="0" borderId="23" xfId="0" applyNumberFormat="1" applyFont="1" applyFill="1" applyBorder="1" applyAlignment="1">
      <alignment horizontal="center" vertical="center"/>
    </xf>
    <xf numFmtId="176" fontId="35" fillId="0" borderId="24" xfId="0" applyNumberFormat="1" applyFont="1" applyFill="1" applyBorder="1" applyAlignment="1">
      <alignment horizontal="center" vertical="center"/>
    </xf>
    <xf numFmtId="177" fontId="14" fillId="0" borderId="25" xfId="0" applyNumberFormat="1" applyFont="1" applyFill="1" applyBorder="1" applyAlignment="1">
      <alignment horizontal="center" vertical="center"/>
    </xf>
    <xf numFmtId="177" fontId="14" fillId="0" borderId="26" xfId="0" applyNumberFormat="1" applyFont="1" applyFill="1" applyBorder="1" applyAlignment="1">
      <alignment horizontal="center" vertical="center"/>
    </xf>
    <xf numFmtId="0" fontId="14" fillId="0" borderId="57" xfId="0" applyFont="1" applyFill="1" applyBorder="1" applyAlignment="1" applyProtection="1">
      <alignment horizontal="center" vertical="center"/>
      <protection/>
    </xf>
    <xf numFmtId="0" fontId="14" fillId="0" borderId="61" xfId="0" applyFont="1" applyFill="1" applyBorder="1" applyAlignment="1" applyProtection="1">
      <alignment horizontal="center" vertical="center"/>
      <protection/>
    </xf>
    <xf numFmtId="0" fontId="14" fillId="0" borderId="80" xfId="0" applyFont="1" applyFill="1" applyBorder="1" applyAlignment="1" applyProtection="1">
      <alignment horizontal="center" vertical="center"/>
      <protection/>
    </xf>
    <xf numFmtId="0" fontId="14" fillId="0" borderId="60" xfId="0" applyFont="1" applyFill="1" applyBorder="1" applyAlignment="1" applyProtection="1">
      <alignment horizontal="center" vertical="center"/>
      <protection/>
    </xf>
    <xf numFmtId="0" fontId="14" fillId="0" borderId="81" xfId="0" applyFont="1" applyFill="1" applyBorder="1" applyAlignment="1" applyProtection="1">
      <alignment horizontal="center" vertical="center"/>
      <protection/>
    </xf>
    <xf numFmtId="0" fontId="14" fillId="0" borderId="82" xfId="0" applyFont="1" applyFill="1" applyBorder="1" applyAlignment="1" applyProtection="1">
      <alignment horizontal="center" vertical="center"/>
      <protection/>
    </xf>
    <xf numFmtId="0" fontId="14" fillId="0" borderId="83" xfId="0" applyFont="1" applyFill="1" applyBorder="1" applyAlignment="1" applyProtection="1">
      <alignment horizontal="center" vertical="center"/>
      <protection/>
    </xf>
    <xf numFmtId="176" fontId="35" fillId="0" borderId="30" xfId="0" applyNumberFormat="1" applyFont="1" applyFill="1" applyBorder="1" applyAlignment="1">
      <alignment horizontal="center" vertical="center"/>
    </xf>
    <xf numFmtId="176" fontId="35" fillId="0" borderId="31" xfId="0" applyNumberFormat="1" applyFont="1" applyFill="1" applyBorder="1" applyAlignment="1">
      <alignment horizontal="center" vertical="center"/>
    </xf>
    <xf numFmtId="177" fontId="14" fillId="0" borderId="32" xfId="0" applyNumberFormat="1" applyFont="1" applyFill="1" applyBorder="1" applyAlignment="1">
      <alignment horizontal="center" vertical="center"/>
    </xf>
    <xf numFmtId="177" fontId="14" fillId="0" borderId="3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tabSelected="1" zoomScale="80" zoomScaleNormal="80" zoomScalePageLayoutView="0" workbookViewId="0" topLeftCell="A11">
      <selection activeCell="AE18" sqref="AE18"/>
    </sheetView>
  </sheetViews>
  <sheetFormatPr defaultColWidth="9.00390625" defaultRowHeight="13.5"/>
  <cols>
    <col min="1" max="1" width="3.375" style="0" customWidth="1"/>
    <col min="2" max="2" width="3.625" style="0" customWidth="1"/>
    <col min="3" max="17" width="5.00390625" style="0" customWidth="1"/>
    <col min="18" max="22" width="7.625" style="0" customWidth="1"/>
    <col min="23" max="26" width="0" style="0" hidden="1" customWidth="1"/>
    <col min="27" max="29" width="1.625" style="0" customWidth="1"/>
  </cols>
  <sheetData>
    <row r="1" spans="1:26" ht="28.5" customHeight="1">
      <c r="A1" s="1"/>
      <c r="B1" s="2"/>
      <c r="C1" s="3"/>
      <c r="D1" s="72" t="s">
        <v>0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4"/>
      <c r="V1" s="4"/>
      <c r="W1" s="4"/>
      <c r="X1" s="5"/>
      <c r="Y1" s="5"/>
      <c r="Z1" s="5"/>
    </row>
    <row r="2" spans="1:26" ht="28.5" customHeight="1">
      <c r="A2" s="1"/>
      <c r="B2" s="6"/>
      <c r="C2" s="7"/>
      <c r="D2" s="7"/>
      <c r="E2" s="7"/>
      <c r="F2" s="8"/>
      <c r="G2" s="8"/>
      <c r="H2" s="8"/>
      <c r="I2" s="8"/>
      <c r="J2" s="8"/>
      <c r="K2" s="8"/>
      <c r="L2" s="8"/>
      <c r="M2" s="73" t="s">
        <v>1</v>
      </c>
      <c r="N2" s="73"/>
      <c r="O2" s="73"/>
      <c r="P2" s="74" t="s">
        <v>2</v>
      </c>
      <c r="Q2" s="74"/>
      <c r="R2" s="74"/>
      <c r="S2" s="74"/>
      <c r="T2" s="2"/>
      <c r="U2" s="2"/>
      <c r="V2" s="2"/>
      <c r="W2" s="2"/>
      <c r="X2" s="1"/>
      <c r="Y2" s="1"/>
      <c r="Z2" s="1"/>
    </row>
    <row r="3" spans="1:26" ht="14.25" customHeight="1">
      <c r="A3" s="1"/>
      <c r="B3" s="6"/>
      <c r="C3" s="7"/>
      <c r="D3" s="7"/>
      <c r="E3" s="7"/>
      <c r="F3" s="7"/>
      <c r="G3" s="7"/>
      <c r="H3" s="7"/>
      <c r="I3" s="8"/>
      <c r="J3" s="8"/>
      <c r="K3" s="8"/>
      <c r="L3" s="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"/>
      <c r="Y3" s="1"/>
      <c r="Z3" s="1"/>
    </row>
    <row r="4" spans="1:26" ht="28.5" customHeight="1" thickBot="1">
      <c r="A4" s="1"/>
      <c r="B4" s="10" t="s">
        <v>3</v>
      </c>
      <c r="C4" s="11"/>
      <c r="D4" s="11"/>
      <c r="E4" s="11"/>
      <c r="F4" s="75" t="s">
        <v>4</v>
      </c>
      <c r="G4" s="75"/>
      <c r="H4" s="75"/>
      <c r="I4" s="76" t="s">
        <v>5</v>
      </c>
      <c r="J4" s="76"/>
      <c r="K4" s="76"/>
      <c r="L4" s="76"/>
      <c r="M4" s="11"/>
      <c r="N4" s="12"/>
      <c r="O4" s="77" t="s">
        <v>6</v>
      </c>
      <c r="P4" s="77"/>
      <c r="Q4" s="78" t="s">
        <v>7</v>
      </c>
      <c r="R4" s="78"/>
      <c r="S4" s="78"/>
      <c r="T4" s="9"/>
      <c r="U4" s="9"/>
      <c r="V4" s="9"/>
      <c r="W4" s="9"/>
      <c r="X4" s="1"/>
      <c r="Y4" s="1"/>
      <c r="Z4" s="1"/>
    </row>
    <row r="5" spans="1:27" ht="28.5" customHeight="1" thickBot="1">
      <c r="A5" s="1"/>
      <c r="B5" s="79"/>
      <c r="C5" s="80"/>
      <c r="D5" s="80"/>
      <c r="E5" s="81"/>
      <c r="F5" s="82" t="str">
        <f>IF(ISBLANK(C6),"",+C6)</f>
        <v>土山</v>
      </c>
      <c r="G5" s="83"/>
      <c r="H5" s="83"/>
      <c r="I5" s="83" t="str">
        <f>IF(ISBLANK(C7),"",+C7)</f>
        <v>大原</v>
      </c>
      <c r="J5" s="83"/>
      <c r="K5" s="83"/>
      <c r="L5" s="83" t="str">
        <f>IF(ISBLANK(C8),"",+C8)</f>
        <v>水口</v>
      </c>
      <c r="M5" s="83"/>
      <c r="N5" s="83"/>
      <c r="O5" s="83" t="str">
        <f>IF(ISBLANK(C9),"",+C9)</f>
        <v>甲南ＦＣ</v>
      </c>
      <c r="P5" s="83"/>
      <c r="Q5" s="83"/>
      <c r="R5" s="13" t="s">
        <v>8</v>
      </c>
      <c r="S5" s="14" t="s">
        <v>9</v>
      </c>
      <c r="T5" s="14" t="s">
        <v>10</v>
      </c>
      <c r="U5" s="15" t="s">
        <v>11</v>
      </c>
      <c r="V5" s="16" t="s">
        <v>12</v>
      </c>
      <c r="W5" s="17" t="s">
        <v>13</v>
      </c>
      <c r="X5" s="18" t="s">
        <v>14</v>
      </c>
      <c r="Y5" s="19" t="s">
        <v>15</v>
      </c>
      <c r="Z5" s="20" t="s">
        <v>16</v>
      </c>
      <c r="AA5" s="2"/>
    </row>
    <row r="6" spans="1:27" ht="28.5" customHeight="1">
      <c r="A6" s="1"/>
      <c r="B6" s="21" t="s">
        <v>17</v>
      </c>
      <c r="C6" s="84" t="s">
        <v>18</v>
      </c>
      <c r="D6" s="85"/>
      <c r="E6" s="86"/>
      <c r="F6" s="103"/>
      <c r="G6" s="103"/>
      <c r="H6" s="104"/>
      <c r="I6" s="105">
        <v>2</v>
      </c>
      <c r="J6" s="106" t="s">
        <v>19</v>
      </c>
      <c r="K6" s="107">
        <v>4</v>
      </c>
      <c r="L6" s="108">
        <v>4</v>
      </c>
      <c r="M6" s="109" t="s">
        <v>19</v>
      </c>
      <c r="N6" s="110">
        <v>1</v>
      </c>
      <c r="O6" s="108">
        <v>2</v>
      </c>
      <c r="P6" s="109" t="s">
        <v>19</v>
      </c>
      <c r="Q6" s="110">
        <v>1</v>
      </c>
      <c r="R6" s="111">
        <f>IF(OR(I6="",L6="",O6=""),"",IF(I6&gt;K6,3,IF(I6=K6,1,0))+IF(L6&gt;N6,3,IF(L6=N6,1,0))+IF(O6&gt;Q6,3,IF(O6=Q6,1,0)))</f>
        <v>6</v>
      </c>
      <c r="S6" s="112">
        <f>IF(OR(I6="",L6="",O6=""),"",(I6+L6+O6))</f>
        <v>8</v>
      </c>
      <c r="T6" s="112">
        <f>IF(OR(K6="",N6="",Q6=""),"",(K6+N6+Q6))</f>
        <v>6</v>
      </c>
      <c r="U6" s="113">
        <f>IF(OR(S6="",T6=""),"",S6-T6)</f>
        <v>2</v>
      </c>
      <c r="V6" s="114">
        <f>IF(Z6="","",RANK(Z6,Z6:Z9,1))</f>
        <v>2</v>
      </c>
      <c r="W6" s="23">
        <f>IF(R6="","",RANK(R6,R6:R9))</f>
        <v>2</v>
      </c>
      <c r="X6" s="24">
        <f>IF(U6="","",RANK(U6,U6:U9))</f>
        <v>2</v>
      </c>
      <c r="Y6" s="24">
        <f>IF(S6="","",RANK(S6,S6:S9))</f>
        <v>1</v>
      </c>
      <c r="Z6" s="25">
        <f>IF(OR(W6="",X6="",Y6=""),"",W6*100+X6*10+Y6)</f>
        <v>221</v>
      </c>
      <c r="AA6" s="2"/>
    </row>
    <row r="7" spans="1:27" ht="28.5" customHeight="1">
      <c r="A7" s="1"/>
      <c r="B7" s="26" t="s">
        <v>20</v>
      </c>
      <c r="C7" s="87" t="s">
        <v>21</v>
      </c>
      <c r="D7" s="88"/>
      <c r="E7" s="89"/>
      <c r="F7" s="115">
        <f>IF(K6="","",K6)</f>
        <v>4</v>
      </c>
      <c r="G7" s="115" t="s">
        <v>19</v>
      </c>
      <c r="H7" s="116">
        <f>IF(I6="","",I6)</f>
        <v>2</v>
      </c>
      <c r="I7" s="117"/>
      <c r="J7" s="118"/>
      <c r="K7" s="119"/>
      <c r="L7" s="120">
        <v>2</v>
      </c>
      <c r="M7" s="121" t="s">
        <v>19</v>
      </c>
      <c r="N7" s="122">
        <v>0</v>
      </c>
      <c r="O7" s="120">
        <v>2</v>
      </c>
      <c r="P7" s="115" t="s">
        <v>19</v>
      </c>
      <c r="Q7" s="116">
        <v>1</v>
      </c>
      <c r="R7" s="123">
        <f>IF(OR(F7="",L7="",O7=""),"",IF(F7&gt;H7,3,IF(F7=H7,1,0))+IF(L7&gt;N7,3,IF(L7=N7,1,0))+IF(O7&gt;Q7,3,IF(O7=Q7,1,0)))</f>
        <v>9</v>
      </c>
      <c r="S7" s="124">
        <f>IF(OR(F7="",L7="",O7="",),"",(F7+L7+O7))</f>
        <v>8</v>
      </c>
      <c r="T7" s="124">
        <f>IF(OR(H7="",N7="",Q7=""),"",(H7+N7+Q7))</f>
        <v>3</v>
      </c>
      <c r="U7" s="125">
        <f>IF(OR(S7="",T7=""),"",S7-T7)</f>
        <v>5</v>
      </c>
      <c r="V7" s="126">
        <f>IF(Z7="","",RANK(Z7,Z6:Z9,1))</f>
        <v>1</v>
      </c>
      <c r="W7" s="23">
        <f>IF(R7="","",RANK(R7,R6:R9))</f>
        <v>1</v>
      </c>
      <c r="X7" s="31">
        <f>IF(U7="","",RANK(U7,U6:U9))</f>
        <v>1</v>
      </c>
      <c r="Y7" s="31">
        <f>IF(S7="","",RANK(S7,S6:S9))</f>
        <v>1</v>
      </c>
      <c r="Z7" s="32">
        <f>IF(OR(W7="",X7="",Y7=""),"",W7*100+X7*10+Y7)</f>
        <v>111</v>
      </c>
      <c r="AA7" s="2"/>
    </row>
    <row r="8" spans="1:27" ht="28.5" customHeight="1">
      <c r="A8" s="1"/>
      <c r="B8" s="26" t="s">
        <v>22</v>
      </c>
      <c r="C8" s="87" t="s">
        <v>23</v>
      </c>
      <c r="D8" s="88"/>
      <c r="E8" s="89"/>
      <c r="F8" s="115">
        <f>IF(N6="","",N6)</f>
        <v>1</v>
      </c>
      <c r="G8" s="115" t="s">
        <v>19</v>
      </c>
      <c r="H8" s="116">
        <f>IF(L6="","",L6)</f>
        <v>4</v>
      </c>
      <c r="I8" s="127">
        <f>IF(N7="","",N7)</f>
        <v>0</v>
      </c>
      <c r="J8" s="115" t="s">
        <v>19</v>
      </c>
      <c r="K8" s="116">
        <f>IF(L7="","",L7)</f>
        <v>2</v>
      </c>
      <c r="L8" s="117"/>
      <c r="M8" s="118"/>
      <c r="N8" s="119"/>
      <c r="O8" s="120">
        <v>1</v>
      </c>
      <c r="P8" s="121" t="s">
        <v>19</v>
      </c>
      <c r="Q8" s="122">
        <v>3</v>
      </c>
      <c r="R8" s="123">
        <f>IF(OR(F8="",I8="",O8=""),"",IF(F8&gt;H8,3,IF(F8=H8,1,0))+IF(I8&gt;K8,3,IF(I8=K8,1,0))+IF(O8&gt;Q8,3,IF(O8=Q8,1,0)))</f>
        <v>0</v>
      </c>
      <c r="S8" s="124">
        <f>IF(OR(F8="",I8="",O8=""),"",(F8+I8+O8))</f>
        <v>2</v>
      </c>
      <c r="T8" s="124">
        <f>IF(OR(H8="",K8="",Q8=""),"",(H8+K8+Q8))</f>
        <v>9</v>
      </c>
      <c r="U8" s="125">
        <f>IF(OR(S8="",T8=""),"",S8-T8)</f>
        <v>-7</v>
      </c>
      <c r="V8" s="126">
        <f>IF(Z8="","",RANK(Z8,Z6:Z9,1))</f>
        <v>4</v>
      </c>
      <c r="W8" s="23">
        <f>IF(R8="","",RANK(R8,R6:R9))</f>
        <v>4</v>
      </c>
      <c r="X8" s="31">
        <f>IF(U8="","",RANK(U8,U6:U9))</f>
        <v>4</v>
      </c>
      <c r="Y8" s="31">
        <f>IF(S8="","",RANK(S8,S6:S9))</f>
        <v>4</v>
      </c>
      <c r="Z8" s="32">
        <f>IF(OR(W8="",X8="",Y8=""),"",W8*100+X8*10+Y8)</f>
        <v>444</v>
      </c>
      <c r="AA8" s="2"/>
    </row>
    <row r="9" spans="1:27" ht="28.5" customHeight="1" thickBot="1">
      <c r="A9" s="1"/>
      <c r="B9" s="33" t="s">
        <v>24</v>
      </c>
      <c r="C9" s="90" t="s">
        <v>25</v>
      </c>
      <c r="D9" s="91"/>
      <c r="E9" s="92"/>
      <c r="F9" s="128">
        <f>IF(Q6="","",Q6)</f>
        <v>1</v>
      </c>
      <c r="G9" s="128" t="s">
        <v>19</v>
      </c>
      <c r="H9" s="129">
        <f>IF(O6="","",O6)</f>
        <v>2</v>
      </c>
      <c r="I9" s="130">
        <f>IF(Q7="","",Q7)</f>
        <v>1</v>
      </c>
      <c r="J9" s="128" t="s">
        <v>19</v>
      </c>
      <c r="K9" s="129">
        <f>IF(O7="","",O7)</f>
        <v>2</v>
      </c>
      <c r="L9" s="130">
        <f>IF(Q8="","",Q8)</f>
        <v>3</v>
      </c>
      <c r="M9" s="128" t="s">
        <v>19</v>
      </c>
      <c r="N9" s="129">
        <f>IF(O8="","",O8)</f>
        <v>1</v>
      </c>
      <c r="O9" s="131"/>
      <c r="P9" s="132"/>
      <c r="Q9" s="133"/>
      <c r="R9" s="134">
        <f>IF(OR(F9="",I9="",L9=""),"",IF(F9&gt;H9,3,IF(F9=H9,1,0))+IF(I9&gt;K9,3,IF(I9=K9,1,0))+IF(L9&gt;N9,3,IF(L9=N9,1,0)))</f>
        <v>3</v>
      </c>
      <c r="S9" s="135">
        <f>IF(OR(F9="",I9="",L9=""),"",(F9+I9+L9))</f>
        <v>5</v>
      </c>
      <c r="T9" s="135">
        <f>IF(OR(H9="",K9="",N9=""),"",(H9+K9+N9))</f>
        <v>5</v>
      </c>
      <c r="U9" s="136">
        <f>IF(OR(S9="",T9=""),"",S9-T9)</f>
        <v>0</v>
      </c>
      <c r="V9" s="137">
        <f>IF(Z9="","",RANK(Z9,Z6:Z9,1))</f>
        <v>3</v>
      </c>
      <c r="W9" s="38">
        <f>IF(R9="","",RANK(R9,R6:R9))</f>
        <v>3</v>
      </c>
      <c r="X9" s="39">
        <f>IF(U9="","",RANK(U9,U6:U9))</f>
        <v>3</v>
      </c>
      <c r="Y9" s="39">
        <f>IF(S9="","",RANK(S9,S6:S9))</f>
        <v>3</v>
      </c>
      <c r="Z9" s="40">
        <f>IF(OR(W9="",X9="",Y9=""),"",W9*100+X9*10+Y9)</f>
        <v>333</v>
      </c>
      <c r="AA9" s="2"/>
    </row>
    <row r="10" spans="1:26" ht="28.5" customHeight="1" thickBot="1">
      <c r="A10" s="1"/>
      <c r="B10" s="10" t="s">
        <v>26</v>
      </c>
      <c r="C10" s="11"/>
      <c r="D10" s="11"/>
      <c r="E10" s="11"/>
      <c r="F10" s="75" t="s">
        <v>4</v>
      </c>
      <c r="G10" s="75"/>
      <c r="H10" s="75"/>
      <c r="I10" s="76" t="s">
        <v>5</v>
      </c>
      <c r="J10" s="76"/>
      <c r="K10" s="76"/>
      <c r="L10" s="76"/>
      <c r="M10" s="11"/>
      <c r="N10" s="12"/>
      <c r="O10" s="77" t="s">
        <v>6</v>
      </c>
      <c r="P10" s="77"/>
      <c r="Q10" s="93" t="s">
        <v>27</v>
      </c>
      <c r="R10" s="93"/>
      <c r="S10" s="93"/>
      <c r="T10" s="12"/>
      <c r="U10" s="12"/>
      <c r="V10" s="12"/>
      <c r="W10" s="12"/>
      <c r="X10" s="41"/>
      <c r="Y10" s="41"/>
      <c r="Z10" s="41"/>
    </row>
    <row r="11" spans="1:27" ht="28.5" customHeight="1" thickBot="1">
      <c r="A11" s="1"/>
      <c r="B11" s="79"/>
      <c r="C11" s="80"/>
      <c r="D11" s="80"/>
      <c r="E11" s="81"/>
      <c r="F11" s="82" t="str">
        <f>IF(ISBLANK(C12),"",+C12)</f>
        <v>石部南</v>
      </c>
      <c r="G11" s="83"/>
      <c r="H11" s="83"/>
      <c r="I11" s="83" t="str">
        <f>IF(ISBLANK(C13),"",+C13)</f>
        <v>三雲</v>
      </c>
      <c r="J11" s="83"/>
      <c r="K11" s="83"/>
      <c r="L11" s="83" t="str">
        <f>IF(ISBLANK(C14),"",+C14)</f>
        <v>伴谷</v>
      </c>
      <c r="M11" s="83"/>
      <c r="N11" s="83"/>
      <c r="O11" s="83" t="str">
        <f>IF(ISBLANK(C15),"",+C15)</f>
        <v>甲南第一</v>
      </c>
      <c r="P11" s="83"/>
      <c r="Q11" s="83"/>
      <c r="R11" s="13" t="s">
        <v>8</v>
      </c>
      <c r="S11" s="14" t="s">
        <v>9</v>
      </c>
      <c r="T11" s="14" t="s">
        <v>10</v>
      </c>
      <c r="U11" s="15" t="s">
        <v>11</v>
      </c>
      <c r="V11" s="16" t="s">
        <v>12</v>
      </c>
      <c r="W11" s="17" t="s">
        <v>13</v>
      </c>
      <c r="X11" s="18" t="s">
        <v>14</v>
      </c>
      <c r="Y11" s="19" t="s">
        <v>15</v>
      </c>
      <c r="Z11" s="20" t="s">
        <v>16</v>
      </c>
      <c r="AA11" s="2"/>
    </row>
    <row r="12" spans="1:27" ht="28.5" customHeight="1">
      <c r="A12" s="1"/>
      <c r="B12" s="21" t="s">
        <v>17</v>
      </c>
      <c r="C12" s="84" t="s">
        <v>28</v>
      </c>
      <c r="D12" s="85"/>
      <c r="E12" s="86"/>
      <c r="F12" s="103"/>
      <c r="G12" s="103"/>
      <c r="H12" s="104"/>
      <c r="I12" s="105">
        <v>5</v>
      </c>
      <c r="J12" s="106" t="s">
        <v>19</v>
      </c>
      <c r="K12" s="107">
        <v>1</v>
      </c>
      <c r="L12" s="108">
        <v>0</v>
      </c>
      <c r="M12" s="109" t="s">
        <v>19</v>
      </c>
      <c r="N12" s="110">
        <v>3</v>
      </c>
      <c r="O12" s="108">
        <v>3</v>
      </c>
      <c r="P12" s="109" t="s">
        <v>19</v>
      </c>
      <c r="Q12" s="110">
        <v>1</v>
      </c>
      <c r="R12" s="111">
        <f>IF(OR(I12="",L12="",O12=""),"",IF(I12&gt;K12,3,IF(I12=K12,1,0))+IF(L12&gt;N12,3,IF(L12=N12,1,0))+IF(O12&gt;Q12,3,IF(O12=Q12,1,0)))</f>
        <v>6</v>
      </c>
      <c r="S12" s="112">
        <f>IF(OR(I12="",L12="",O12=""),"",(I12+L12+O12))</f>
        <v>8</v>
      </c>
      <c r="T12" s="112">
        <f>IF(OR(K12="",N12="",Q12=""),"",(K12+N12+Q12))</f>
        <v>5</v>
      </c>
      <c r="U12" s="113">
        <f>IF(OR(S12="",T12=""),"",S12-T12)</f>
        <v>3</v>
      </c>
      <c r="V12" s="114">
        <f>IF(Z12="","",RANK(Z12,Z12:Z15,1))</f>
        <v>2</v>
      </c>
      <c r="W12" s="42">
        <f>IF(R12="","",RANK(R12,R12:R15))</f>
        <v>2</v>
      </c>
      <c r="X12" s="24">
        <f>IF(U12="","",RANK(U12,U12:U15))</f>
        <v>2</v>
      </c>
      <c r="Y12" s="24">
        <f>IF(S12="","",RANK(S12,S12:S15))</f>
        <v>2</v>
      </c>
      <c r="Z12" s="25">
        <f>IF(OR(W12="",X12="",Y12=""),"",W12*100+X12*10+Y12)</f>
        <v>222</v>
      </c>
      <c r="AA12" s="2"/>
    </row>
    <row r="13" spans="1:27" ht="28.5" customHeight="1">
      <c r="A13" s="1"/>
      <c r="B13" s="26" t="s">
        <v>20</v>
      </c>
      <c r="C13" s="87" t="s">
        <v>29</v>
      </c>
      <c r="D13" s="88"/>
      <c r="E13" s="89"/>
      <c r="F13" s="115">
        <f>IF(K12="","",K12)</f>
        <v>1</v>
      </c>
      <c r="G13" s="115" t="s">
        <v>30</v>
      </c>
      <c r="H13" s="116">
        <f>IF(I12="","",I12)</f>
        <v>5</v>
      </c>
      <c r="I13" s="117"/>
      <c r="J13" s="118"/>
      <c r="K13" s="119"/>
      <c r="L13" s="120">
        <v>0</v>
      </c>
      <c r="M13" s="121" t="s">
        <v>30</v>
      </c>
      <c r="N13" s="122">
        <v>3</v>
      </c>
      <c r="O13" s="120">
        <v>1</v>
      </c>
      <c r="P13" s="115" t="s">
        <v>30</v>
      </c>
      <c r="Q13" s="116">
        <v>0</v>
      </c>
      <c r="R13" s="123">
        <f>IF(OR(F13="",L13="",O13=""),"",IF(F13&gt;H13,3,IF(F13=H13,1,0))+IF(L13&gt;N13,3,IF(L13=N13,1,0))+IF(O13&gt;Q13,3,IF(O13=Q13,1,0)))</f>
        <v>3</v>
      </c>
      <c r="S13" s="124">
        <f>IF(OR(F13="",L13="",O13="",),"",(F13+L13+O13))</f>
        <v>2</v>
      </c>
      <c r="T13" s="124">
        <f>IF(OR(H13="",N13="",Q13=""),"",(H13+N13+Q13))</f>
        <v>8</v>
      </c>
      <c r="U13" s="125">
        <f>IF(OR(S13="",T13=""),"",S13-T13)</f>
        <v>-6</v>
      </c>
      <c r="V13" s="126">
        <f>IF(Z13="","",RANK(Z13,Z12:Z15,1))</f>
        <v>3</v>
      </c>
      <c r="W13" s="23">
        <f>IF(R13="","",RANK(R13,R12:R15))</f>
        <v>3</v>
      </c>
      <c r="X13" s="31">
        <f>IF(U13="","",RANK(U13,U12:U15))</f>
        <v>3</v>
      </c>
      <c r="Y13" s="31">
        <f>IF(S13="","",RANK(S13,S12:S15))</f>
        <v>3</v>
      </c>
      <c r="Z13" s="32">
        <f>IF(OR(W13="",X13="",Y13=""),"",W13*100+X13*10+Y13)</f>
        <v>333</v>
      </c>
      <c r="AA13" s="2"/>
    </row>
    <row r="14" spans="1:27" ht="28.5" customHeight="1">
      <c r="A14" s="1"/>
      <c r="B14" s="26" t="s">
        <v>31</v>
      </c>
      <c r="C14" s="87" t="s">
        <v>32</v>
      </c>
      <c r="D14" s="88"/>
      <c r="E14" s="89"/>
      <c r="F14" s="115">
        <f>IF(N12="","",N12)</f>
        <v>3</v>
      </c>
      <c r="G14" s="115" t="s">
        <v>30</v>
      </c>
      <c r="H14" s="116">
        <f>IF(L12="","",L12)</f>
        <v>0</v>
      </c>
      <c r="I14" s="127">
        <f>IF(N13="","",N13)</f>
        <v>3</v>
      </c>
      <c r="J14" s="115" t="s">
        <v>30</v>
      </c>
      <c r="K14" s="116">
        <f>IF(L13="","",L13)</f>
        <v>0</v>
      </c>
      <c r="L14" s="117"/>
      <c r="M14" s="118"/>
      <c r="N14" s="119"/>
      <c r="O14" s="120">
        <v>3</v>
      </c>
      <c r="P14" s="121" t="s">
        <v>30</v>
      </c>
      <c r="Q14" s="122">
        <v>0</v>
      </c>
      <c r="R14" s="123">
        <f>IF(OR(F14="",I14="",O14=""),"",IF(F14&gt;H14,3,IF(F14=H14,1,0))+IF(I14&gt;K14,3,IF(I14=K14,1,0))+IF(O14&gt;Q14,3,IF(O14=Q14,1,0)))</f>
        <v>9</v>
      </c>
      <c r="S14" s="124">
        <f>IF(OR(F14="",I14="",O14=""),"",(F14+I14+O14))</f>
        <v>9</v>
      </c>
      <c r="T14" s="124">
        <f>IF(OR(H14="",K14="",Q14=""),"",(H14+K14+Q14))</f>
        <v>0</v>
      </c>
      <c r="U14" s="125">
        <f>IF(OR(S14="",T14=""),"",S14-T14)</f>
        <v>9</v>
      </c>
      <c r="V14" s="126">
        <f>IF(Z14="","",RANK(Z14,Z12:Z15,1))</f>
        <v>1</v>
      </c>
      <c r="W14" s="23">
        <f>IF(R14="","",RANK(R14,R12:R15))</f>
        <v>1</v>
      </c>
      <c r="X14" s="31">
        <f>IF(U14="","",RANK(U14,U12:U15))</f>
        <v>1</v>
      </c>
      <c r="Y14" s="31">
        <f>IF(S14="","",RANK(S14,S12:S15))</f>
        <v>1</v>
      </c>
      <c r="Z14" s="32">
        <f>IF(OR(W14="",X14="",Y14=""),"",W14*100+X14*10+Y14)</f>
        <v>111</v>
      </c>
      <c r="AA14" s="2"/>
    </row>
    <row r="15" spans="1:27" ht="28.5" customHeight="1" thickBot="1">
      <c r="A15" s="1"/>
      <c r="B15" s="33" t="s">
        <v>33</v>
      </c>
      <c r="C15" s="90" t="s">
        <v>34</v>
      </c>
      <c r="D15" s="91"/>
      <c r="E15" s="92"/>
      <c r="F15" s="128">
        <f>IF(Q12="","",Q12)</f>
        <v>1</v>
      </c>
      <c r="G15" s="128" t="s">
        <v>30</v>
      </c>
      <c r="H15" s="129">
        <f>IF(O12="","",O12)</f>
        <v>3</v>
      </c>
      <c r="I15" s="130">
        <f>IF(Q13="","",Q13)</f>
        <v>0</v>
      </c>
      <c r="J15" s="128" t="s">
        <v>30</v>
      </c>
      <c r="K15" s="129">
        <f>IF(O13="","",O13)</f>
        <v>1</v>
      </c>
      <c r="L15" s="130">
        <f>IF(Q14="","",Q14)</f>
        <v>0</v>
      </c>
      <c r="M15" s="128" t="s">
        <v>30</v>
      </c>
      <c r="N15" s="129">
        <f>IF(O14="","",O14)</f>
        <v>3</v>
      </c>
      <c r="O15" s="131"/>
      <c r="P15" s="132"/>
      <c r="Q15" s="133"/>
      <c r="R15" s="134">
        <f>IF(OR(F15="",I15="",L15=""),"",IF(F15&gt;H15,3,IF(F15=H15,1,0))+IF(I15&gt;K15,3,IF(I15=K15,1,0))+IF(L15&gt;N15,3,IF(L15=N15,1,0)))</f>
        <v>0</v>
      </c>
      <c r="S15" s="135">
        <f>IF(OR(F15="",I15="",L15=""),"",(F15+I15+L15))</f>
        <v>1</v>
      </c>
      <c r="T15" s="135">
        <f>IF(OR(H15="",K15="",N15=""),"",(H15+K15+N15))</f>
        <v>7</v>
      </c>
      <c r="U15" s="136">
        <f>IF(OR(S15="",T15=""),"",S15-T15)</f>
        <v>-6</v>
      </c>
      <c r="V15" s="137">
        <f>IF(Z15="","",RANK(Z15,Z12:Z15,1))</f>
        <v>4</v>
      </c>
      <c r="W15" s="38">
        <f>IF(R15="","",RANK(R15,R12:R15))</f>
        <v>4</v>
      </c>
      <c r="X15" s="39">
        <f>IF(U15="","",RANK(U15,U12:U15))</f>
        <v>3</v>
      </c>
      <c r="Y15" s="39">
        <f>IF(S15="","",RANK(S15,S12:S15))</f>
        <v>4</v>
      </c>
      <c r="Z15" s="40">
        <f>IF(OR(W15="",X15="",Y15=""),"",W15*100+X15*10+Y15)</f>
        <v>434</v>
      </c>
      <c r="AA15" s="2"/>
    </row>
    <row r="16" spans="1:29" ht="28.5" customHeight="1" thickBot="1">
      <c r="A16" s="1"/>
      <c r="B16" s="10" t="s">
        <v>35</v>
      </c>
      <c r="C16" s="11"/>
      <c r="D16" s="11"/>
      <c r="E16" s="11"/>
      <c r="F16" s="75" t="s">
        <v>4</v>
      </c>
      <c r="G16" s="75"/>
      <c r="H16" s="75"/>
      <c r="I16" s="76" t="s">
        <v>5</v>
      </c>
      <c r="J16" s="76"/>
      <c r="K16" s="76"/>
      <c r="L16" s="76"/>
      <c r="M16" s="11"/>
      <c r="N16" s="12"/>
      <c r="O16" s="77" t="s">
        <v>6</v>
      </c>
      <c r="P16" s="77"/>
      <c r="Q16" s="93" t="s">
        <v>36</v>
      </c>
      <c r="R16" s="93"/>
      <c r="S16" s="93"/>
      <c r="T16" s="12"/>
      <c r="U16" s="12"/>
      <c r="V16" s="12"/>
      <c r="W16" s="12"/>
      <c r="X16" s="41"/>
      <c r="Y16" s="41"/>
      <c r="Z16" s="41"/>
      <c r="AA16" s="1"/>
      <c r="AB16" s="1"/>
      <c r="AC16" s="1"/>
    </row>
    <row r="17" spans="1:29" ht="28.5" customHeight="1" thickBot="1">
      <c r="A17" s="1"/>
      <c r="B17" s="79"/>
      <c r="C17" s="80"/>
      <c r="D17" s="80"/>
      <c r="E17" s="81"/>
      <c r="F17" s="82" t="str">
        <f>IF(ISBLANK(C18),"",+C18)</f>
        <v>信楽</v>
      </c>
      <c r="G17" s="83"/>
      <c r="H17" s="83"/>
      <c r="I17" s="83" t="str">
        <f>IF(ISBLANK(C19),"",+C19)</f>
        <v>小原</v>
      </c>
      <c r="J17" s="83"/>
      <c r="K17" s="83"/>
      <c r="L17" s="83" t="str">
        <f>IF(ISBLANK(C20),"",+C20)</f>
        <v>三雲東</v>
      </c>
      <c r="M17" s="83"/>
      <c r="N17" s="83"/>
      <c r="O17" s="83" t="str">
        <f>IF(ISBLANK(C21),"",+C21)</f>
        <v>希望ヶ丘</v>
      </c>
      <c r="P17" s="83"/>
      <c r="Q17" s="83"/>
      <c r="R17" s="43" t="s">
        <v>8</v>
      </c>
      <c r="S17" s="44" t="s">
        <v>9</v>
      </c>
      <c r="T17" s="44" t="s">
        <v>10</v>
      </c>
      <c r="U17" s="45" t="s">
        <v>11</v>
      </c>
      <c r="V17" s="16" t="s">
        <v>12</v>
      </c>
      <c r="W17" s="17" t="s">
        <v>13</v>
      </c>
      <c r="X17" s="18" t="s">
        <v>14</v>
      </c>
      <c r="Y17" s="19" t="s">
        <v>15</v>
      </c>
      <c r="Z17" s="20" t="s">
        <v>16</v>
      </c>
      <c r="AA17" s="2"/>
      <c r="AB17" s="1"/>
      <c r="AC17" s="1"/>
    </row>
    <row r="18" spans="1:29" ht="28.5" customHeight="1">
      <c r="A18" s="1"/>
      <c r="B18" s="21" t="s">
        <v>17</v>
      </c>
      <c r="C18" s="84" t="s">
        <v>37</v>
      </c>
      <c r="D18" s="85"/>
      <c r="E18" s="86"/>
      <c r="F18" s="103"/>
      <c r="G18" s="103"/>
      <c r="H18" s="104"/>
      <c r="I18" s="105">
        <v>1</v>
      </c>
      <c r="J18" s="106" t="s">
        <v>19</v>
      </c>
      <c r="K18" s="107">
        <v>1</v>
      </c>
      <c r="L18" s="108">
        <v>0</v>
      </c>
      <c r="M18" s="109" t="s">
        <v>19</v>
      </c>
      <c r="N18" s="110">
        <v>2</v>
      </c>
      <c r="O18" s="108">
        <v>2</v>
      </c>
      <c r="P18" s="109" t="s">
        <v>19</v>
      </c>
      <c r="Q18" s="110">
        <v>0</v>
      </c>
      <c r="R18" s="46">
        <f>IF(OR(I18="",L18="",O18=""),"",IF(I18&gt;K18,3,IF(I18=K18,1,0))+IF(L18&gt;N18,3,IF(L18=N18,1,0))+IF(O18&gt;Q18,3,IF(O18=Q18,1,0)))</f>
        <v>4</v>
      </c>
      <c r="S18" s="47">
        <f>IF(OR(I18="",L18="",O18=""),"",(I18+L18+O18))</f>
        <v>3</v>
      </c>
      <c r="T18" s="47">
        <f>IF(OR(K18="",N18="",Q18=""),"",(K18+N18+Q18))</f>
        <v>3</v>
      </c>
      <c r="U18" s="48">
        <f>IF(OR(S18="",T18=""),"",S18-T18)</f>
        <v>0</v>
      </c>
      <c r="V18" s="22">
        <f>IF(Z18="","",RANK(Z18,Z18:Z21,1))</f>
        <v>3</v>
      </c>
      <c r="W18" s="42">
        <f>IF(R18="","",RANK(R18,R18:R21))</f>
        <v>2</v>
      </c>
      <c r="X18" s="24">
        <f>IF(U18="","",RANK(U18,U18:U21))</f>
        <v>2</v>
      </c>
      <c r="Y18" s="24">
        <f>IF(S18="","",RANK(S18,S18:S21))</f>
        <v>3</v>
      </c>
      <c r="Z18" s="49">
        <f>IF(OR(W18="",X18="",Y18=""),"",W18*100+X18*10+Y18)</f>
        <v>223</v>
      </c>
      <c r="AA18" s="2"/>
      <c r="AB18" s="1"/>
      <c r="AC18" s="1"/>
    </row>
    <row r="19" spans="1:29" ht="28.5" customHeight="1">
      <c r="A19" s="1"/>
      <c r="B19" s="26" t="s">
        <v>20</v>
      </c>
      <c r="C19" s="87" t="s">
        <v>38</v>
      </c>
      <c r="D19" s="88"/>
      <c r="E19" s="89"/>
      <c r="F19" s="115">
        <f>IF(K18="","",K18)</f>
        <v>1</v>
      </c>
      <c r="G19" s="115" t="s">
        <v>39</v>
      </c>
      <c r="H19" s="116">
        <f>IF(I18="","",I18)</f>
        <v>1</v>
      </c>
      <c r="I19" s="117"/>
      <c r="J19" s="118"/>
      <c r="K19" s="119"/>
      <c r="L19" s="120">
        <v>2</v>
      </c>
      <c r="M19" s="121" t="s">
        <v>39</v>
      </c>
      <c r="N19" s="122">
        <v>1</v>
      </c>
      <c r="O19" s="120">
        <v>1</v>
      </c>
      <c r="P19" s="115" t="s">
        <v>39</v>
      </c>
      <c r="Q19" s="116">
        <v>2</v>
      </c>
      <c r="R19" s="27">
        <f>IF(OR(F19="",L19="",O19=""),"",IF(F19&gt;H19,3,IF(F19=H19,1,0))+IF(L19&gt;N19,3,IF(L19=N19,1,0))+IF(O19&gt;Q19,3,IF(O19=Q19,1,0)))</f>
        <v>4</v>
      </c>
      <c r="S19" s="28">
        <f>IF(OR(F19="",L19="",O19="",),"",(F19+L19+O19))</f>
        <v>4</v>
      </c>
      <c r="T19" s="28">
        <f>IF(OR(H19="",N19="",Q19=""),"",(H19+N19+Q19))</f>
        <v>4</v>
      </c>
      <c r="U19" s="29">
        <f>IF(OR(S19="",T19=""),"",S19-T19)</f>
        <v>0</v>
      </c>
      <c r="V19" s="30">
        <f>IF(Z19="","",RANK(Z19,Z18:Z21,1))</f>
        <v>2</v>
      </c>
      <c r="W19" s="23">
        <f>IF(R19="","",RANK(R19,R18:R21))</f>
        <v>2</v>
      </c>
      <c r="X19" s="31">
        <f>IF(U19="","",RANK(U19,U18:U21))</f>
        <v>2</v>
      </c>
      <c r="Y19" s="31">
        <f>IF(S19="","",RANK(S19,S18:S21))</f>
        <v>1</v>
      </c>
      <c r="Z19" s="32">
        <f>IF(OR(W19="",X19="",Y19=""),"",W19*100+X19*10+Y19)</f>
        <v>221</v>
      </c>
      <c r="AA19" s="2"/>
      <c r="AB19" s="1"/>
      <c r="AC19" s="1"/>
    </row>
    <row r="20" spans="1:29" ht="28.5" customHeight="1">
      <c r="A20" s="1"/>
      <c r="B20" s="26" t="s">
        <v>40</v>
      </c>
      <c r="C20" s="87" t="s">
        <v>41</v>
      </c>
      <c r="D20" s="88"/>
      <c r="E20" s="89"/>
      <c r="F20" s="115">
        <f>IF(N18="","",N18)</f>
        <v>2</v>
      </c>
      <c r="G20" s="115" t="s">
        <v>39</v>
      </c>
      <c r="H20" s="116">
        <f>IF(L18="","",L18)</f>
        <v>0</v>
      </c>
      <c r="I20" s="127">
        <f>IF(N19="","",N19)</f>
        <v>1</v>
      </c>
      <c r="J20" s="115" t="s">
        <v>39</v>
      </c>
      <c r="K20" s="116">
        <f>IF(L19="","",L19)</f>
        <v>2</v>
      </c>
      <c r="L20" s="117"/>
      <c r="M20" s="118"/>
      <c r="N20" s="119"/>
      <c r="O20" s="120">
        <v>1</v>
      </c>
      <c r="P20" s="121" t="s">
        <v>39</v>
      </c>
      <c r="Q20" s="122">
        <v>0</v>
      </c>
      <c r="R20" s="27">
        <f>IF(OR(F20="",I20="",O20=""),"",IF(F20&gt;H20,3,IF(F20=H20,1,0))+IF(I20&gt;K20,3,IF(I20=K20,1,0))+IF(O20&gt;Q20,3,IF(O20=Q20,1,0)))</f>
        <v>6</v>
      </c>
      <c r="S20" s="28">
        <f>IF(OR(F20="",I20="",O20=""),"",(F20+I20+O20))</f>
        <v>4</v>
      </c>
      <c r="T20" s="28">
        <f>IF(OR(H20="",K20="",Q20=""),"",(H20+K20+Q20))</f>
        <v>2</v>
      </c>
      <c r="U20" s="29">
        <f>IF(OR(S20="",T20=""),"",S20-T20)</f>
        <v>2</v>
      </c>
      <c r="V20" s="30">
        <f>IF(Z20="","",RANK(Z20,Z18:Z21,1))</f>
        <v>1</v>
      </c>
      <c r="W20" s="23">
        <f>IF(R20="","",RANK(R20,R18:R21))</f>
        <v>1</v>
      </c>
      <c r="X20" s="31">
        <f>IF(U20="","",RANK(U20,U18:U21))</f>
        <v>1</v>
      </c>
      <c r="Y20" s="31">
        <f>IF(S20="","",RANK(S20,S18:S21))</f>
        <v>1</v>
      </c>
      <c r="Z20" s="32">
        <f>IF(OR(W20="",X20="",Y20=""),"",W20*100+X20*10+Y20)</f>
        <v>111</v>
      </c>
      <c r="AA20" s="94"/>
      <c r="AB20" s="1"/>
      <c r="AC20" s="1"/>
    </row>
    <row r="21" spans="1:29" ht="28.5" customHeight="1" thickBot="1">
      <c r="A21" s="2"/>
      <c r="B21" s="33" t="s">
        <v>24</v>
      </c>
      <c r="C21" s="90" t="s">
        <v>42</v>
      </c>
      <c r="D21" s="91"/>
      <c r="E21" s="92"/>
      <c r="F21" s="128">
        <f>IF(Q18="","",Q18)</f>
        <v>0</v>
      </c>
      <c r="G21" s="128" t="s">
        <v>19</v>
      </c>
      <c r="H21" s="129">
        <f>IF(O18="","",O18)</f>
        <v>2</v>
      </c>
      <c r="I21" s="130">
        <f>IF(Q19="","",Q19)</f>
        <v>2</v>
      </c>
      <c r="J21" s="128" t="s">
        <v>19</v>
      </c>
      <c r="K21" s="129">
        <f>IF(O19="","",O19)</f>
        <v>1</v>
      </c>
      <c r="L21" s="130">
        <f>IF(Q20="","",Q20)</f>
        <v>0</v>
      </c>
      <c r="M21" s="128" t="s">
        <v>19</v>
      </c>
      <c r="N21" s="129">
        <f>IF(O20="","",O20)</f>
        <v>1</v>
      </c>
      <c r="O21" s="131"/>
      <c r="P21" s="132"/>
      <c r="Q21" s="133"/>
      <c r="R21" s="34">
        <f>IF(OR(F21="",I21="",L21=""),"",IF(F21&gt;H21,3,IF(F21=H21,1,0))+IF(I21&gt;K21,3,IF(I21=K21,1,0))+IF(L21&gt;N21,3,IF(L21=N21,1,0)))</f>
        <v>3</v>
      </c>
      <c r="S21" s="35">
        <f>IF(OR(F21="",I21="",L21=""),"",(F21+I21+L21))</f>
        <v>2</v>
      </c>
      <c r="T21" s="35">
        <f>IF(OR(H21="",K21="",N21=""),"",(H21+K21+N21))</f>
        <v>4</v>
      </c>
      <c r="U21" s="36">
        <f>IF(OR(S21="",T21=""),"",S21-T21)</f>
        <v>-2</v>
      </c>
      <c r="V21" s="37">
        <f>IF(Z21="","",RANK(Z21,Z18:Z21,1))</f>
        <v>4</v>
      </c>
      <c r="W21" s="38">
        <f>IF(R21="","",RANK(R21,R18:R21))</f>
        <v>4</v>
      </c>
      <c r="X21" s="39">
        <f>IF(U21="","",RANK(U21,U18:U21))</f>
        <v>4</v>
      </c>
      <c r="Y21" s="39">
        <f>IF(S21="","",RANK(S21,S18:S21))</f>
        <v>4</v>
      </c>
      <c r="Z21" s="40">
        <f>IF(OR(W21="",X21="",Y21=""),"",W21*100+X21*10+Y21)</f>
        <v>444</v>
      </c>
      <c r="AA21" s="94"/>
      <c r="AB21" s="2"/>
      <c r="AC21" s="2"/>
    </row>
    <row r="22" spans="1:29" ht="28.5" customHeight="1" thickBot="1">
      <c r="A22" s="2"/>
      <c r="B22" s="10" t="s">
        <v>43</v>
      </c>
      <c r="C22" s="11"/>
      <c r="D22" s="11"/>
      <c r="E22" s="11"/>
      <c r="F22" s="75" t="s">
        <v>4</v>
      </c>
      <c r="G22" s="75"/>
      <c r="H22" s="75"/>
      <c r="I22" s="76" t="s">
        <v>5</v>
      </c>
      <c r="J22" s="76"/>
      <c r="K22" s="76"/>
      <c r="L22" s="76"/>
      <c r="M22" s="11"/>
      <c r="N22" s="12"/>
      <c r="O22" s="77" t="s">
        <v>6</v>
      </c>
      <c r="P22" s="77"/>
      <c r="Q22" s="93" t="s">
        <v>44</v>
      </c>
      <c r="R22" s="93"/>
      <c r="S22" s="93"/>
      <c r="T22" s="12"/>
      <c r="U22" s="12"/>
      <c r="V22" s="12"/>
      <c r="W22" s="12"/>
      <c r="X22" s="50"/>
      <c r="Y22" s="51"/>
      <c r="Z22" s="51"/>
      <c r="AA22" s="2"/>
      <c r="AB22" s="2"/>
      <c r="AC22" s="2"/>
    </row>
    <row r="23" spans="1:29" ht="28.5" customHeight="1" thickBot="1">
      <c r="A23" s="2"/>
      <c r="B23" s="79"/>
      <c r="C23" s="80"/>
      <c r="D23" s="80"/>
      <c r="E23" s="81"/>
      <c r="F23" s="82" t="str">
        <f>IF(ISBLANK(C24),"",+C24)</f>
        <v>貴生川</v>
      </c>
      <c r="G23" s="83"/>
      <c r="H23" s="83"/>
      <c r="I23" s="83" t="str">
        <f>IF(ISBLANK(C25),"",+C25)</f>
        <v>油日A</v>
      </c>
      <c r="J23" s="83"/>
      <c r="K23" s="83"/>
      <c r="L23" s="83" t="str">
        <f>IF(ISBLANK(C26),"",+C26)</f>
        <v>雲井</v>
      </c>
      <c r="M23" s="83"/>
      <c r="N23" s="83"/>
      <c r="O23" s="83" t="str">
        <f>IF(ISBLANK(C27),"",+C27)</f>
        <v>菩提寺</v>
      </c>
      <c r="P23" s="83"/>
      <c r="Q23" s="83"/>
      <c r="R23" s="52" t="s">
        <v>8</v>
      </c>
      <c r="S23" s="44" t="s">
        <v>9</v>
      </c>
      <c r="T23" s="44" t="s">
        <v>10</v>
      </c>
      <c r="U23" s="45" t="s">
        <v>11</v>
      </c>
      <c r="V23" s="16" t="s">
        <v>12</v>
      </c>
      <c r="W23" s="17" t="s">
        <v>13</v>
      </c>
      <c r="X23" s="18" t="s">
        <v>14</v>
      </c>
      <c r="Y23" s="19" t="s">
        <v>15</v>
      </c>
      <c r="Z23" s="20" t="s">
        <v>16</v>
      </c>
      <c r="AA23" s="2"/>
      <c r="AB23" s="2"/>
      <c r="AC23" s="2"/>
    </row>
    <row r="24" spans="1:29" ht="28.5" customHeight="1">
      <c r="A24" s="2"/>
      <c r="B24" s="21" t="s">
        <v>17</v>
      </c>
      <c r="C24" s="84" t="s">
        <v>45</v>
      </c>
      <c r="D24" s="85"/>
      <c r="E24" s="86"/>
      <c r="F24" s="103"/>
      <c r="G24" s="103"/>
      <c r="H24" s="104"/>
      <c r="I24" s="105">
        <v>0</v>
      </c>
      <c r="J24" s="106" t="s">
        <v>19</v>
      </c>
      <c r="K24" s="107">
        <v>2</v>
      </c>
      <c r="L24" s="108">
        <v>1</v>
      </c>
      <c r="M24" s="109" t="s">
        <v>19</v>
      </c>
      <c r="N24" s="110">
        <v>0</v>
      </c>
      <c r="O24" s="108">
        <v>0</v>
      </c>
      <c r="P24" s="109" t="s">
        <v>19</v>
      </c>
      <c r="Q24" s="110">
        <v>1</v>
      </c>
      <c r="R24" s="53">
        <f>IF(OR(I24="",L24="",O24=""),"",IF(I24&gt;K24,3,IF(I24=K24,1,0))+IF(L24&gt;N24,3,IF(L24=N24,1,0))+IF(O24&gt;Q24,3,IF(O24=Q24,1,0)))</f>
        <v>3</v>
      </c>
      <c r="S24" s="47">
        <f>IF(OR(I24="",L24="",O24=""),"",(I24+L24+O24))</f>
        <v>1</v>
      </c>
      <c r="T24" s="47">
        <f>IF(OR(K24="",N24="",Q24=""),"",(K24+N24+Q24))</f>
        <v>3</v>
      </c>
      <c r="U24" s="48">
        <f>IF(OR(S24="",T24=""),"",S24-T24)</f>
        <v>-2</v>
      </c>
      <c r="V24" s="22">
        <f>IF(Z24="","",RANK(Z24,Z24:Z27,1))</f>
        <v>3</v>
      </c>
      <c r="W24" s="42">
        <f>IF(R24="","",RANK(R24,R24:R27))</f>
        <v>3</v>
      </c>
      <c r="X24" s="24">
        <f>IF(U24="","",RANK(U24,U24:U27))</f>
        <v>3</v>
      </c>
      <c r="Y24" s="24">
        <f>IF(S24="","",RANK(S24,S24:S27))</f>
        <v>3</v>
      </c>
      <c r="Z24" s="25">
        <f>IF(OR(W24="",X24="",Y24=""),"",W24*100+X24*10+Y24)</f>
        <v>333</v>
      </c>
      <c r="AA24" s="2"/>
      <c r="AB24" s="2"/>
      <c r="AC24" s="2"/>
    </row>
    <row r="25" spans="1:29" ht="28.5" customHeight="1">
      <c r="A25" s="2"/>
      <c r="B25" s="26" t="s">
        <v>20</v>
      </c>
      <c r="C25" s="87" t="s">
        <v>46</v>
      </c>
      <c r="D25" s="88"/>
      <c r="E25" s="89"/>
      <c r="F25" s="115">
        <f>IF(K24="","",K24)</f>
        <v>2</v>
      </c>
      <c r="G25" s="115" t="s">
        <v>19</v>
      </c>
      <c r="H25" s="116">
        <f>IF(I24="","",I24)</f>
        <v>0</v>
      </c>
      <c r="I25" s="117"/>
      <c r="J25" s="118"/>
      <c r="K25" s="119"/>
      <c r="L25" s="120">
        <v>3</v>
      </c>
      <c r="M25" s="121" t="s">
        <v>19</v>
      </c>
      <c r="N25" s="122">
        <v>0</v>
      </c>
      <c r="O25" s="120">
        <v>1</v>
      </c>
      <c r="P25" s="115" t="s">
        <v>19</v>
      </c>
      <c r="Q25" s="116">
        <v>0</v>
      </c>
      <c r="R25" s="54">
        <f>IF(OR(F25="",L25="",O25=""),"",IF(F25&gt;H25,3,IF(F25=H25,1,0))+IF(L25&gt;N25,3,IF(L25=N25,1,0))+IF(O25&gt;Q25,3,IF(O25=Q25,1,0)))</f>
        <v>9</v>
      </c>
      <c r="S25" s="28">
        <f>IF(OR(F25="",L25="",O25="",),"",(F25+L25+O25))</f>
        <v>6</v>
      </c>
      <c r="T25" s="28">
        <f>IF(OR(H25="",N25="",Q25=""),"",(H25+N25+Q25))</f>
        <v>0</v>
      </c>
      <c r="U25" s="29">
        <f>IF(OR(S25="",T25=""),"",S25-T25)</f>
        <v>6</v>
      </c>
      <c r="V25" s="30">
        <f>IF(Z25="","",RANK(Z25,Z24:Z27,1))</f>
        <v>1</v>
      </c>
      <c r="W25" s="23">
        <f>IF(R25="","",RANK(R25,R24:R27))</f>
        <v>1</v>
      </c>
      <c r="X25" s="31">
        <f>IF(U25="","",RANK(U25,U24:U27))</f>
        <v>1</v>
      </c>
      <c r="Y25" s="31">
        <f>IF(S25="","",RANK(S25,S24:S27))</f>
        <v>1</v>
      </c>
      <c r="Z25" s="32">
        <f>IF(OR(W25="",X25="",Y25=""),"",W25*100+X25*10+Y25)</f>
        <v>111</v>
      </c>
      <c r="AA25" s="2"/>
      <c r="AB25" s="2"/>
      <c r="AC25" s="2"/>
    </row>
    <row r="26" spans="1:29" ht="28.5" customHeight="1">
      <c r="A26" s="2"/>
      <c r="B26" s="26" t="s">
        <v>22</v>
      </c>
      <c r="C26" s="87" t="s">
        <v>47</v>
      </c>
      <c r="D26" s="88"/>
      <c r="E26" s="89"/>
      <c r="F26" s="115">
        <f>IF(N24="","",N24)</f>
        <v>0</v>
      </c>
      <c r="G26" s="115" t="s">
        <v>48</v>
      </c>
      <c r="H26" s="116">
        <f>IF(L24="","",L24)</f>
        <v>1</v>
      </c>
      <c r="I26" s="127">
        <f>IF(N25="","",N25)</f>
        <v>0</v>
      </c>
      <c r="J26" s="115" t="s">
        <v>48</v>
      </c>
      <c r="K26" s="116">
        <f>IF(L25="","",L25)</f>
        <v>3</v>
      </c>
      <c r="L26" s="117"/>
      <c r="M26" s="118"/>
      <c r="N26" s="119"/>
      <c r="O26" s="120">
        <v>0</v>
      </c>
      <c r="P26" s="121" t="s">
        <v>48</v>
      </c>
      <c r="Q26" s="122">
        <v>2</v>
      </c>
      <c r="R26" s="54">
        <f>IF(OR(F26="",I26="",O26=""),"",IF(F26&gt;H26,3,IF(F26=H26,1,0))+IF(I26&gt;K26,3,IF(I26=K26,1,0))+IF(O26&gt;Q26,3,IF(O26=Q26,1,0)))</f>
        <v>0</v>
      </c>
      <c r="S26" s="28">
        <f>IF(OR(F26="",I26="",O26=""),"",(F26+I26+O26))</f>
        <v>0</v>
      </c>
      <c r="T26" s="28">
        <f>IF(OR(H26="",K26="",Q26=""),"",(H26+K26+Q26))</f>
        <v>6</v>
      </c>
      <c r="U26" s="29">
        <f>IF(OR(S26="",T26=""),"",S26-T26)</f>
        <v>-6</v>
      </c>
      <c r="V26" s="30">
        <f>IF(Z26="","",RANK(Z26,Z24:Z27,1))</f>
        <v>4</v>
      </c>
      <c r="W26" s="23">
        <f>IF(R26="","",RANK(R26,R24:R27))</f>
        <v>4</v>
      </c>
      <c r="X26" s="31">
        <f>IF(U26="","",RANK(U26,U24:U27))</f>
        <v>4</v>
      </c>
      <c r="Y26" s="31">
        <f>IF(S26="","",RANK(S26,S24:S27))</f>
        <v>4</v>
      </c>
      <c r="Z26" s="32">
        <f>IF(OR(W26="",X26="",Y26=""),"",W26*100+X26*10+Y26)</f>
        <v>444</v>
      </c>
      <c r="AA26" s="2"/>
      <c r="AB26" s="2"/>
      <c r="AC26" s="55"/>
    </row>
    <row r="27" spans="1:29" ht="28.5" customHeight="1" thickBot="1">
      <c r="A27" s="2"/>
      <c r="B27" s="33" t="s">
        <v>49</v>
      </c>
      <c r="C27" s="90" t="s">
        <v>50</v>
      </c>
      <c r="D27" s="91"/>
      <c r="E27" s="92"/>
      <c r="F27" s="128">
        <f>IF(Q24="","",Q24)</f>
        <v>1</v>
      </c>
      <c r="G27" s="128" t="s">
        <v>48</v>
      </c>
      <c r="H27" s="129">
        <f>IF(O24="","",O24)</f>
        <v>0</v>
      </c>
      <c r="I27" s="130">
        <f>IF(Q25="","",Q25)</f>
        <v>0</v>
      </c>
      <c r="J27" s="128" t="s">
        <v>48</v>
      </c>
      <c r="K27" s="129">
        <f>IF(O25="","",O25)</f>
        <v>1</v>
      </c>
      <c r="L27" s="130">
        <f>IF(Q26="","",Q26)</f>
        <v>2</v>
      </c>
      <c r="M27" s="128" t="s">
        <v>48</v>
      </c>
      <c r="N27" s="129">
        <f>IF(O26="","",O26)</f>
        <v>0</v>
      </c>
      <c r="O27" s="131"/>
      <c r="P27" s="132"/>
      <c r="Q27" s="133"/>
      <c r="R27" s="56">
        <f>IF(OR(F27="",I27="",L27=""),"",IF(F27&gt;H27,3,IF(F27=H27,1,0))+IF(I27&gt;K27,3,IF(I27=K27,1,0))+IF(L27&gt;N27,3,IF(L27=N27,1,0)))</f>
        <v>6</v>
      </c>
      <c r="S27" s="35">
        <f>IF(OR(F27="",I27="",L27=""),"",(F27+I27+L27))</f>
        <v>3</v>
      </c>
      <c r="T27" s="35">
        <f>IF(OR(H27="",K27="",N27=""),"",(H27+K27+N27))</f>
        <v>1</v>
      </c>
      <c r="U27" s="36">
        <f>IF(OR(S27="",T27=""),"",S27-T27)</f>
        <v>2</v>
      </c>
      <c r="V27" s="37">
        <f>IF(Z27="","",RANK(Z27,Z24:Z27,1))</f>
        <v>2</v>
      </c>
      <c r="W27" s="38">
        <f>IF(R27="","",RANK(R27,R24:R27))</f>
        <v>2</v>
      </c>
      <c r="X27" s="39">
        <f>IF(U27="","",RANK(U27,U24:U27))</f>
        <v>2</v>
      </c>
      <c r="Y27" s="39">
        <f>IF(S27="","",RANK(S27,S24:S27))</f>
        <v>2</v>
      </c>
      <c r="Z27" s="40">
        <f>IF(OR(W27="",X27="",Y27=""),"",W27*100+X27*10+Y27)</f>
        <v>222</v>
      </c>
      <c r="AA27" s="2"/>
      <c r="AB27" s="2"/>
      <c r="AC27" s="2"/>
    </row>
    <row r="28" spans="1:29" ht="28.5" customHeight="1">
      <c r="A28" s="1"/>
      <c r="B28" s="57"/>
      <c r="C28" s="96" t="s">
        <v>51</v>
      </c>
      <c r="D28" s="96"/>
      <c r="E28" s="96" t="s">
        <v>52</v>
      </c>
      <c r="F28" s="96"/>
      <c r="G28" s="96"/>
      <c r="H28" s="96"/>
      <c r="I28" s="96"/>
      <c r="J28" s="96" t="s">
        <v>53</v>
      </c>
      <c r="K28" s="96"/>
      <c r="L28" s="96" t="s">
        <v>54</v>
      </c>
      <c r="M28" s="96"/>
      <c r="N28" s="96" t="s">
        <v>55</v>
      </c>
      <c r="O28" s="96"/>
      <c r="P28" s="9"/>
      <c r="Q28" s="9"/>
      <c r="R28" s="58"/>
      <c r="S28" s="59"/>
      <c r="T28" s="58"/>
      <c r="U28" s="59"/>
      <c r="V28" s="58"/>
      <c r="W28" s="59"/>
      <c r="X28" s="1"/>
      <c r="Y28" s="1"/>
      <c r="Z28" s="1"/>
      <c r="AA28" s="1"/>
      <c r="AB28" s="1"/>
      <c r="AC28" s="1"/>
    </row>
    <row r="29" spans="1:29" ht="28.5" customHeight="1">
      <c r="A29" s="1"/>
      <c r="B29" s="60" t="s">
        <v>56</v>
      </c>
      <c r="C29" s="98">
        <v>0.375</v>
      </c>
      <c r="D29" s="98"/>
      <c r="E29" s="99" t="s">
        <v>57</v>
      </c>
      <c r="F29" s="99"/>
      <c r="G29" s="61" t="s">
        <v>58</v>
      </c>
      <c r="H29" s="99" t="s">
        <v>59</v>
      </c>
      <c r="I29" s="99"/>
      <c r="J29" s="95" t="s">
        <v>60</v>
      </c>
      <c r="K29" s="95"/>
      <c r="L29" s="96" t="s">
        <v>61</v>
      </c>
      <c r="M29" s="96"/>
      <c r="N29" s="95" t="str">
        <f aca="true" t="shared" si="0" ref="N29:N34">J29</f>
        <v>Ｃ</v>
      </c>
      <c r="O29" s="95"/>
      <c r="P29" s="9"/>
      <c r="Q29" s="97" t="s">
        <v>62</v>
      </c>
      <c r="R29" s="97"/>
      <c r="S29" s="97"/>
      <c r="T29" s="97"/>
      <c r="U29" s="97"/>
      <c r="V29" s="97"/>
      <c r="W29" s="59"/>
      <c r="X29" s="1"/>
      <c r="Y29" s="1"/>
      <c r="Z29" s="1"/>
      <c r="AA29" s="62"/>
      <c r="AB29" s="63"/>
      <c r="AC29" s="63"/>
    </row>
    <row r="30" spans="1:29" ht="28.5" customHeight="1">
      <c r="A30" s="1"/>
      <c r="B30" s="60" t="s">
        <v>63</v>
      </c>
      <c r="C30" s="98">
        <v>0.40625</v>
      </c>
      <c r="D30" s="98"/>
      <c r="E30" s="99" t="s">
        <v>64</v>
      </c>
      <c r="F30" s="99"/>
      <c r="G30" s="61" t="s">
        <v>65</v>
      </c>
      <c r="H30" s="99" t="s">
        <v>66</v>
      </c>
      <c r="I30" s="99"/>
      <c r="J30" s="95" t="s">
        <v>67</v>
      </c>
      <c r="K30" s="95"/>
      <c r="L30" s="96" t="s">
        <v>68</v>
      </c>
      <c r="M30" s="96"/>
      <c r="N30" s="95" t="str">
        <f t="shared" si="0"/>
        <v>Ａ</v>
      </c>
      <c r="O30" s="95"/>
      <c r="P30" s="9"/>
      <c r="Q30" s="97"/>
      <c r="R30" s="97"/>
      <c r="S30" s="97"/>
      <c r="T30" s="97"/>
      <c r="U30" s="97"/>
      <c r="V30" s="97"/>
      <c r="W30" s="9"/>
      <c r="X30" s="1"/>
      <c r="Y30" s="1"/>
      <c r="Z30" s="1"/>
      <c r="AA30" s="64"/>
      <c r="AB30" s="65"/>
      <c r="AC30" s="66"/>
    </row>
    <row r="31" spans="1:29" ht="28.5" customHeight="1">
      <c r="A31" s="1"/>
      <c r="B31" s="60" t="s">
        <v>69</v>
      </c>
      <c r="C31" s="98">
        <v>0.4791666666666667</v>
      </c>
      <c r="D31" s="98"/>
      <c r="E31" s="100" t="s">
        <v>67</v>
      </c>
      <c r="F31" s="100"/>
      <c r="G31" s="61" t="s">
        <v>65</v>
      </c>
      <c r="H31" s="99" t="s">
        <v>64</v>
      </c>
      <c r="I31" s="99"/>
      <c r="J31" s="95" t="s">
        <v>68</v>
      </c>
      <c r="K31" s="95"/>
      <c r="L31" s="96" t="s">
        <v>66</v>
      </c>
      <c r="M31" s="96"/>
      <c r="N31" s="95" t="str">
        <f t="shared" si="0"/>
        <v>Ｂ</v>
      </c>
      <c r="O31" s="95"/>
      <c r="P31" s="9"/>
      <c r="Q31" s="9"/>
      <c r="R31" s="9"/>
      <c r="S31" s="9"/>
      <c r="T31" s="9"/>
      <c r="U31" s="9"/>
      <c r="V31" s="9"/>
      <c r="W31" s="9"/>
      <c r="X31" s="1"/>
      <c r="Y31" s="1"/>
      <c r="Z31" s="1"/>
      <c r="AA31" s="64"/>
      <c r="AB31" s="65"/>
      <c r="AC31" s="66"/>
    </row>
    <row r="32" spans="1:27" ht="28.5" customHeight="1">
      <c r="A32" s="1"/>
      <c r="B32" s="60" t="s">
        <v>70</v>
      </c>
      <c r="C32" s="98">
        <v>0.5104166666666666</v>
      </c>
      <c r="D32" s="98"/>
      <c r="E32" s="99" t="s">
        <v>68</v>
      </c>
      <c r="F32" s="99"/>
      <c r="G32" s="61" t="s">
        <v>65</v>
      </c>
      <c r="H32" s="100" t="s">
        <v>66</v>
      </c>
      <c r="I32" s="100"/>
      <c r="J32" s="95" t="s">
        <v>67</v>
      </c>
      <c r="K32" s="95"/>
      <c r="L32" s="96" t="s">
        <v>64</v>
      </c>
      <c r="M32" s="96"/>
      <c r="N32" s="95" t="str">
        <f t="shared" si="0"/>
        <v>Ａ</v>
      </c>
      <c r="O32" s="95"/>
      <c r="P32" s="9"/>
      <c r="Q32" s="101" t="s">
        <v>71</v>
      </c>
      <c r="R32" s="101"/>
      <c r="S32" s="101"/>
      <c r="T32" s="101"/>
      <c r="U32" s="101" t="s">
        <v>72</v>
      </c>
      <c r="V32" s="101"/>
      <c r="W32" s="101"/>
      <c r="X32" s="101"/>
      <c r="Y32" s="101"/>
      <c r="Z32" s="101"/>
      <c r="AA32" s="101"/>
    </row>
    <row r="33" spans="1:29" ht="28.5" customHeight="1">
      <c r="A33" s="1"/>
      <c r="B33" s="60" t="s">
        <v>73</v>
      </c>
      <c r="C33" s="98">
        <v>0.5833333333333334</v>
      </c>
      <c r="D33" s="98"/>
      <c r="E33" s="99" t="s">
        <v>67</v>
      </c>
      <c r="F33" s="99"/>
      <c r="G33" s="61" t="s">
        <v>65</v>
      </c>
      <c r="H33" s="100" t="s">
        <v>66</v>
      </c>
      <c r="I33" s="100"/>
      <c r="J33" s="95" t="s">
        <v>68</v>
      </c>
      <c r="K33" s="95"/>
      <c r="L33" s="96" t="s">
        <v>64</v>
      </c>
      <c r="M33" s="96"/>
      <c r="N33" s="95" t="str">
        <f t="shared" si="0"/>
        <v>Ｂ</v>
      </c>
      <c r="O33" s="95"/>
      <c r="P33" s="9"/>
      <c r="Q33" s="9" t="s">
        <v>74</v>
      </c>
      <c r="R33" s="9"/>
      <c r="S33" s="9"/>
      <c r="T33" s="9"/>
      <c r="U33" s="9"/>
      <c r="V33" s="9"/>
      <c r="W33" s="9"/>
      <c r="X33" s="1"/>
      <c r="Y33" s="1"/>
      <c r="Z33" s="1"/>
      <c r="AA33" s="1"/>
      <c r="AB33" s="67"/>
      <c r="AC33" s="67"/>
    </row>
    <row r="34" spans="1:28" ht="28.5" customHeight="1">
      <c r="A34" s="1"/>
      <c r="B34" s="60" t="s">
        <v>75</v>
      </c>
      <c r="C34" s="98">
        <v>0.6145833333333334</v>
      </c>
      <c r="D34" s="98"/>
      <c r="E34" s="99" t="s">
        <v>68</v>
      </c>
      <c r="F34" s="99"/>
      <c r="G34" s="61" t="s">
        <v>65</v>
      </c>
      <c r="H34" s="100" t="s">
        <v>64</v>
      </c>
      <c r="I34" s="100"/>
      <c r="J34" s="95" t="s">
        <v>66</v>
      </c>
      <c r="K34" s="95"/>
      <c r="L34" s="96" t="s">
        <v>67</v>
      </c>
      <c r="M34" s="96"/>
      <c r="N34" s="95" t="str">
        <f t="shared" si="0"/>
        <v>Ｄ</v>
      </c>
      <c r="O34" s="95"/>
      <c r="P34" s="9"/>
      <c r="Q34" s="101" t="s">
        <v>76</v>
      </c>
      <c r="R34" s="101"/>
      <c r="S34" s="101"/>
      <c r="T34" s="101"/>
      <c r="U34" s="101"/>
      <c r="V34" s="9"/>
      <c r="W34" s="9"/>
      <c r="X34" s="68"/>
      <c r="Y34" s="1"/>
      <c r="Z34" s="1"/>
      <c r="AA34" s="1"/>
      <c r="AB34" s="1"/>
    </row>
    <row r="35" spans="1:28" ht="28.5" customHeight="1">
      <c r="A35" s="1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101" t="s">
        <v>77</v>
      </c>
      <c r="R35" s="101"/>
      <c r="S35" s="101"/>
      <c r="T35" s="101"/>
      <c r="U35" s="101"/>
      <c r="V35" s="101"/>
      <c r="W35" s="101"/>
      <c r="X35" s="69"/>
      <c r="Y35" s="69"/>
      <c r="Z35" s="1"/>
      <c r="AA35" s="69"/>
      <c r="AB35" s="1"/>
    </row>
    <row r="36" spans="1:28" ht="28.5" customHeight="1">
      <c r="A36" s="1"/>
      <c r="B36" s="9"/>
      <c r="C36" s="70" t="s">
        <v>78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02" t="s">
        <v>79</v>
      </c>
      <c r="R36" s="102"/>
      <c r="S36" s="102"/>
      <c r="T36" s="102"/>
      <c r="U36" s="102"/>
      <c r="V36" s="102"/>
      <c r="W36" s="102"/>
      <c r="X36" s="69"/>
      <c r="Y36" s="69"/>
      <c r="Z36" s="1"/>
      <c r="AA36" s="69"/>
      <c r="AB36" s="1"/>
    </row>
    <row r="37" spans="1:29" ht="28.5" customHeight="1">
      <c r="A37" s="1"/>
      <c r="B37" s="9"/>
      <c r="C37" s="70" t="s">
        <v>80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102"/>
      <c r="R37" s="102"/>
      <c r="S37" s="102"/>
      <c r="T37" s="102"/>
      <c r="U37" s="102"/>
      <c r="V37" s="102"/>
      <c r="W37" s="102"/>
      <c r="X37" s="1"/>
      <c r="Y37" s="1"/>
      <c r="Z37" s="1"/>
      <c r="AA37" s="71"/>
      <c r="AB37" s="69"/>
      <c r="AC37" s="69"/>
    </row>
  </sheetData>
  <sheetProtection/>
  <mergeCells count="119">
    <mergeCell ref="Q34:U34"/>
    <mergeCell ref="Q35:W35"/>
    <mergeCell ref="Q36:W37"/>
    <mergeCell ref="C34:D34"/>
    <mergeCell ref="E34:F34"/>
    <mergeCell ref="H34:I34"/>
    <mergeCell ref="J34:K34"/>
    <mergeCell ref="L34:M34"/>
    <mergeCell ref="N34:O34"/>
    <mergeCell ref="Q32:T32"/>
    <mergeCell ref="U32:AA32"/>
    <mergeCell ref="C33:D33"/>
    <mergeCell ref="E33:F33"/>
    <mergeCell ref="H33:I33"/>
    <mergeCell ref="J33:K33"/>
    <mergeCell ref="L33:M33"/>
    <mergeCell ref="N33:O33"/>
    <mergeCell ref="C32:D32"/>
    <mergeCell ref="E32:F32"/>
    <mergeCell ref="H32:I32"/>
    <mergeCell ref="J32:K32"/>
    <mergeCell ref="L32:M32"/>
    <mergeCell ref="N32:O32"/>
    <mergeCell ref="C31:D31"/>
    <mergeCell ref="E31:F31"/>
    <mergeCell ref="H31:I31"/>
    <mergeCell ref="J31:K31"/>
    <mergeCell ref="L31:M31"/>
    <mergeCell ref="N31:O31"/>
    <mergeCell ref="Q29:V30"/>
    <mergeCell ref="C30:D30"/>
    <mergeCell ref="E30:F30"/>
    <mergeCell ref="H30:I30"/>
    <mergeCell ref="J30:K30"/>
    <mergeCell ref="L30:M30"/>
    <mergeCell ref="N30:O30"/>
    <mergeCell ref="C29:D29"/>
    <mergeCell ref="E29:F29"/>
    <mergeCell ref="H29:I29"/>
    <mergeCell ref="J29:K29"/>
    <mergeCell ref="L29:M29"/>
    <mergeCell ref="N29:O29"/>
    <mergeCell ref="C27:E27"/>
    <mergeCell ref="O27:Q27"/>
    <mergeCell ref="C28:D28"/>
    <mergeCell ref="E28:I28"/>
    <mergeCell ref="J28:K28"/>
    <mergeCell ref="L28:M28"/>
    <mergeCell ref="N28:O28"/>
    <mergeCell ref="C24:E24"/>
    <mergeCell ref="F24:H24"/>
    <mergeCell ref="C25:E25"/>
    <mergeCell ref="I25:K25"/>
    <mergeCell ref="C26:E26"/>
    <mergeCell ref="L26:N26"/>
    <mergeCell ref="F22:H22"/>
    <mergeCell ref="I22:L22"/>
    <mergeCell ref="O22:P22"/>
    <mergeCell ref="Q22:S22"/>
    <mergeCell ref="B23:E23"/>
    <mergeCell ref="F23:H23"/>
    <mergeCell ref="I23:K23"/>
    <mergeCell ref="L23:N23"/>
    <mergeCell ref="O23:Q23"/>
    <mergeCell ref="C19:E19"/>
    <mergeCell ref="I19:K19"/>
    <mergeCell ref="C20:E20"/>
    <mergeCell ref="L20:N20"/>
    <mergeCell ref="AA20:AA21"/>
    <mergeCell ref="C21:E21"/>
    <mergeCell ref="O21:Q21"/>
    <mergeCell ref="B17:E17"/>
    <mergeCell ref="F17:H17"/>
    <mergeCell ref="I17:K17"/>
    <mergeCell ref="L17:N17"/>
    <mergeCell ref="O17:Q17"/>
    <mergeCell ref="C18:E18"/>
    <mergeCell ref="F18:H18"/>
    <mergeCell ref="C15:E15"/>
    <mergeCell ref="O15:Q15"/>
    <mergeCell ref="F16:H16"/>
    <mergeCell ref="I16:L16"/>
    <mergeCell ref="O16:P16"/>
    <mergeCell ref="Q16:S16"/>
    <mergeCell ref="C12:E12"/>
    <mergeCell ref="F12:H12"/>
    <mergeCell ref="C13:E13"/>
    <mergeCell ref="I13:K13"/>
    <mergeCell ref="C14:E14"/>
    <mergeCell ref="L14:N14"/>
    <mergeCell ref="F10:H10"/>
    <mergeCell ref="I10:L10"/>
    <mergeCell ref="O10:P10"/>
    <mergeCell ref="Q10:S10"/>
    <mergeCell ref="B11:E11"/>
    <mergeCell ref="F11:H11"/>
    <mergeCell ref="I11:K11"/>
    <mergeCell ref="L11:N11"/>
    <mergeCell ref="O11:Q11"/>
    <mergeCell ref="C7:E7"/>
    <mergeCell ref="I7:K7"/>
    <mergeCell ref="C8:E8"/>
    <mergeCell ref="L8:N8"/>
    <mergeCell ref="C9:E9"/>
    <mergeCell ref="O9:Q9"/>
    <mergeCell ref="B5:E5"/>
    <mergeCell ref="F5:H5"/>
    <mergeCell ref="I5:K5"/>
    <mergeCell ref="L5:N5"/>
    <mergeCell ref="O5:Q5"/>
    <mergeCell ref="C6:E6"/>
    <mergeCell ref="F6:H6"/>
    <mergeCell ref="D1:T1"/>
    <mergeCell ref="M2:O2"/>
    <mergeCell ref="P2:S2"/>
    <mergeCell ref="F4:H4"/>
    <mergeCell ref="I4:L4"/>
    <mergeCell ref="O4:P4"/>
    <mergeCell ref="Q4:S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西野　悌弘</dc:creator>
  <cp:keywords/>
  <dc:description/>
  <cp:lastModifiedBy>西野　悌弘</cp:lastModifiedBy>
  <cp:lastPrinted>2013-04-14T14:15:16Z</cp:lastPrinted>
  <dcterms:created xsi:type="dcterms:W3CDTF">2013-04-14T12:18:45Z</dcterms:created>
  <dcterms:modified xsi:type="dcterms:W3CDTF">2013-04-21T15:04:36Z</dcterms:modified>
  <cp:category/>
  <cp:version/>
  <cp:contentType/>
  <cp:contentStatus/>
</cp:coreProperties>
</file>