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20730" windowHeight="8445" tabRatio="632" activeTab="0"/>
  </bookViews>
  <sheets>
    <sheet name="２次予選" sheetId="1" r:id="rId1"/>
  </sheets>
  <definedNames>
    <definedName name="_xlnm.Print_Area" localSheetId="0">'２次予選'!$A$1:$AA$41</definedName>
  </definedNames>
  <calcPr fullCalcOnLoad="1"/>
</workbook>
</file>

<file path=xl/sharedStrings.xml><?xml version="1.0" encoding="utf-8"?>
<sst xmlns="http://schemas.openxmlformats.org/spreadsheetml/2006/main" count="189" uniqueCount="91">
  <si>
    <t>試合時間：</t>
  </si>
  <si>
    <t>１５分－５分－１５分</t>
  </si>
  <si>
    <t>第１組</t>
  </si>
  <si>
    <t>得点</t>
  </si>
  <si>
    <t>失点</t>
  </si>
  <si>
    <t>得失点</t>
  </si>
  <si>
    <t>勝点順位</t>
  </si>
  <si>
    <t>得失点順位</t>
  </si>
  <si>
    <t>得点率位</t>
  </si>
  <si>
    <t>－</t>
  </si>
  <si>
    <t>D</t>
  </si>
  <si>
    <t>第２組</t>
  </si>
  <si>
    <t>第３組</t>
  </si>
  <si>
    <t>第４組</t>
  </si>
  <si>
    <t>主審</t>
  </si>
  <si>
    <t>副審</t>
  </si>
  <si>
    <t>予備審</t>
  </si>
  <si>
    <t>水口中央公民館</t>
  </si>
  <si>
    <t xml:space="preserve"> 順位</t>
  </si>
  <si>
    <t>point</t>
  </si>
  <si>
    <t>A</t>
  </si>
  <si>
    <t>B</t>
  </si>
  <si>
    <t>C</t>
  </si>
  <si>
    <t>D</t>
  </si>
  <si>
    <t xml:space="preserve"> 順位</t>
  </si>
  <si>
    <t>point</t>
  </si>
  <si>
    <t>A</t>
  </si>
  <si>
    <t>－</t>
  </si>
  <si>
    <t>B</t>
  </si>
  <si>
    <t>－</t>
  </si>
  <si>
    <t>C</t>
  </si>
  <si>
    <t xml:space="preserve"> 順位</t>
  </si>
  <si>
    <t>point</t>
  </si>
  <si>
    <t>B</t>
  </si>
  <si>
    <t>C</t>
  </si>
  <si>
    <t>D</t>
  </si>
  <si>
    <t xml:space="preserve"> 順位</t>
  </si>
  <si>
    <t>point</t>
  </si>
  <si>
    <t>A</t>
  </si>
  <si>
    <t>時間</t>
  </si>
  <si>
    <t>対戦相手</t>
  </si>
  <si>
    <t>１</t>
  </si>
  <si>
    <t>Ａ</t>
  </si>
  <si>
    <t>-</t>
  </si>
  <si>
    <t>Ｂ</t>
  </si>
  <si>
    <t>Ｃ</t>
  </si>
  <si>
    <t>Ｄ</t>
  </si>
  <si>
    <t>※３試合目と５試合目の開始時間は、
必ず守ってください。</t>
  </si>
  <si>
    <t>２</t>
  </si>
  <si>
    <t>Ｃ</t>
  </si>
  <si>
    <t>-</t>
  </si>
  <si>
    <t>Ｄ</t>
  </si>
  <si>
    <t>Ａ</t>
  </si>
  <si>
    <t>Ｂ</t>
  </si>
  <si>
    <t>３</t>
  </si>
  <si>
    <t>４</t>
  </si>
  <si>
    <t>５</t>
  </si>
  <si>
    <t>６</t>
  </si>
  <si>
    <t>※　３次予選抽選会</t>
  </si>
  <si>
    <t>※第１・２組の１位は県大会出場。２～４位は３次予選へ　</t>
  </si>
  <si>
    <t>※第３・４組の１位は３次予選へ</t>
  </si>
  <si>
    <t>日　時：</t>
  </si>
  <si>
    <t>会　場：</t>
  </si>
  <si>
    <t>甲賀ブロック２次予選</t>
  </si>
  <si>
    <t>勝点</t>
  </si>
  <si>
    <t>勝点</t>
  </si>
  <si>
    <t>第４５回　滋賀県サッカースポーツ少年団選手権大会</t>
  </si>
  <si>
    <t>９月８日（日）</t>
  </si>
  <si>
    <t>※　Ｕ－１２リーグ戦打ち合わせ</t>
  </si>
  <si>
    <t>貴生川小学校</t>
  </si>
  <si>
    <t>小　原小学校</t>
  </si>
  <si>
    <t>土　山小学校</t>
  </si>
  <si>
    <t>伴　谷小学校</t>
  </si>
  <si>
    <t>大原</t>
  </si>
  <si>
    <t>水口</t>
  </si>
  <si>
    <t>三雲東</t>
  </si>
  <si>
    <t>伴谷</t>
  </si>
  <si>
    <t>石部南</t>
  </si>
  <si>
    <t>土山</t>
  </si>
  <si>
    <t>三雲</t>
  </si>
  <si>
    <t>油日Ａ</t>
  </si>
  <si>
    <t>甲南第一</t>
  </si>
  <si>
    <t>雲井</t>
  </si>
  <si>
    <t>菩提寺</t>
  </si>
  <si>
    <t>貴生川</t>
  </si>
  <si>
    <t>甲南ＦＣ</t>
  </si>
  <si>
    <t>小原</t>
  </si>
  <si>
    <t>信楽</t>
  </si>
  <si>
    <t>ＢＯＢＳＡＮＳ</t>
  </si>
  <si>
    <t>２次予選敗退チームでリーグ戦を計画する。</t>
  </si>
  <si>
    <t>●９月８日(日)  １６：３０～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</si>
</sst>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&quot;月&quot;d&quot;日&quot;\(aaa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HGS創英角ｺﾞｼｯｸUB"/>
      <family val="3"/>
    </font>
    <font>
      <sz val="11"/>
      <name val="HGS創英角ｺﾞｼｯｸUB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/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 diagonalDown="1">
      <left style="medium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/>
      <right style="thin"/>
      <top style="medium"/>
      <bottom style="medium"/>
    </border>
    <border>
      <left/>
      <right style="medium"/>
      <top/>
      <bottom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 vertical="center"/>
      <protection/>
    </xf>
    <xf numFmtId="177" fontId="1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20" fontId="6" fillId="0" borderId="0" xfId="0" applyNumberFormat="1" applyFont="1" applyBorder="1" applyAlignment="1" applyProtection="1">
      <alignment horizontal="right" vertical="center"/>
      <protection/>
    </xf>
    <xf numFmtId="20" fontId="0" fillId="0" borderId="0" xfId="0" applyNumberForma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7" fontId="2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6" fillId="0" borderId="29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56" fontId="6" fillId="0" borderId="30" xfId="0" applyNumberFormat="1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20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" fontId="6" fillId="0" borderId="0" xfId="0" applyNumberFormat="1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distributed"/>
      <protection/>
    </xf>
    <xf numFmtId="20" fontId="6" fillId="0" borderId="0" xfId="0" applyNumberFormat="1" applyFont="1" applyBorder="1" applyAlignment="1" applyProtection="1">
      <alignment horizontal="distributed"/>
      <protection/>
    </xf>
    <xf numFmtId="20" fontId="54" fillId="0" borderId="0" xfId="0" applyNumberFormat="1" applyFont="1" applyBorder="1" applyAlignment="1" applyProtection="1">
      <alignment vertical="center"/>
      <protection/>
    </xf>
    <xf numFmtId="2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horizontal="left" vertical="center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176" fontId="19" fillId="0" borderId="40" xfId="0" applyNumberFormat="1" applyFont="1" applyFill="1" applyBorder="1" applyAlignment="1">
      <alignment horizontal="center" vertical="center"/>
    </xf>
    <xf numFmtId="176" fontId="19" fillId="0" borderId="41" xfId="0" applyNumberFormat="1" applyFont="1" applyFill="1" applyBorder="1" applyAlignment="1">
      <alignment horizontal="center" vertical="center"/>
    </xf>
    <xf numFmtId="177" fontId="4" fillId="0" borderId="42" xfId="0" applyNumberFormat="1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176" fontId="19" fillId="0" borderId="49" xfId="0" applyNumberFormat="1" applyFont="1" applyFill="1" applyBorder="1" applyAlignment="1">
      <alignment horizontal="center" vertical="center"/>
    </xf>
    <xf numFmtId="176" fontId="19" fillId="0" borderId="50" xfId="0" applyNumberFormat="1" applyFont="1" applyFill="1" applyBorder="1" applyAlignment="1">
      <alignment horizontal="center" vertical="center"/>
    </xf>
    <xf numFmtId="177" fontId="4" fillId="0" borderId="51" xfId="0" applyNumberFormat="1" applyFont="1" applyFill="1" applyBorder="1" applyAlignment="1">
      <alignment horizontal="center" vertical="center"/>
    </xf>
    <xf numFmtId="177" fontId="4" fillId="0" borderId="52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176" fontId="19" fillId="0" borderId="57" xfId="0" applyNumberFormat="1" applyFont="1" applyFill="1" applyBorder="1" applyAlignment="1">
      <alignment horizontal="center" vertical="center"/>
    </xf>
    <xf numFmtId="176" fontId="19" fillId="0" borderId="58" xfId="0" applyNumberFormat="1" applyFont="1" applyFill="1" applyBorder="1" applyAlignment="1">
      <alignment horizontal="center" vertical="center"/>
    </xf>
    <xf numFmtId="177" fontId="4" fillId="0" borderId="59" xfId="0" applyNumberFormat="1" applyFont="1" applyFill="1" applyBorder="1" applyAlignment="1">
      <alignment horizontal="center" vertical="center"/>
    </xf>
    <xf numFmtId="177" fontId="4" fillId="0" borderId="60" xfId="0" applyNumberFormat="1" applyFont="1" applyFill="1" applyBorder="1" applyAlignment="1">
      <alignment horizontal="center" vertical="center"/>
    </xf>
    <xf numFmtId="176" fontId="19" fillId="0" borderId="61" xfId="0" applyNumberFormat="1" applyFont="1" applyFill="1" applyBorder="1" applyAlignment="1">
      <alignment horizontal="center" vertical="center"/>
    </xf>
    <xf numFmtId="176" fontId="19" fillId="0" borderId="62" xfId="0" applyNumberFormat="1" applyFont="1" applyFill="1" applyBorder="1" applyAlignment="1">
      <alignment horizontal="center" vertical="center"/>
    </xf>
    <xf numFmtId="177" fontId="4" fillId="0" borderId="63" xfId="0" applyNumberFormat="1" applyFont="1" applyFill="1" applyBorder="1" applyAlignment="1">
      <alignment horizontal="center" vertical="center"/>
    </xf>
    <xf numFmtId="176" fontId="19" fillId="0" borderId="64" xfId="0" applyNumberFormat="1" applyFont="1" applyFill="1" applyBorder="1" applyAlignment="1">
      <alignment horizontal="center" vertical="center"/>
    </xf>
    <xf numFmtId="176" fontId="19" fillId="0" borderId="65" xfId="0" applyNumberFormat="1" applyFont="1" applyFill="1" applyBorder="1" applyAlignment="1">
      <alignment horizontal="center" vertical="center"/>
    </xf>
    <xf numFmtId="176" fontId="19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20" fontId="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56" fontId="4" fillId="0" borderId="30" xfId="0" applyNumberFormat="1" applyFont="1" applyFill="1" applyBorder="1" applyAlignment="1" applyProtection="1">
      <alignment horizontal="left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56" xfId="0" applyFont="1" applyFill="1" applyBorder="1" applyAlignment="1" applyProtection="1">
      <alignment horizontal="distributed" vertical="center"/>
      <protection locked="0"/>
    </xf>
    <xf numFmtId="0" fontId="4" fillId="0" borderId="54" xfId="0" applyFont="1" applyFill="1" applyBorder="1" applyAlignment="1" applyProtection="1">
      <alignment horizontal="distributed" vertical="center"/>
      <protection locked="0"/>
    </xf>
    <xf numFmtId="0" fontId="4" fillId="0" borderId="74" xfId="0" applyFont="1" applyFill="1" applyBorder="1" applyAlignment="1" applyProtection="1">
      <alignment horizontal="distributed" vertical="center"/>
      <protection locked="0"/>
    </xf>
    <xf numFmtId="0" fontId="4" fillId="0" borderId="53" xfId="0" applyFont="1" applyFill="1" applyBorder="1" applyAlignment="1" applyProtection="1">
      <alignment horizontal="distributed" vertical="center"/>
      <protection locked="0"/>
    </xf>
    <xf numFmtId="0" fontId="4" fillId="0" borderId="44" xfId="0" applyFont="1" applyFill="1" applyBorder="1" applyAlignment="1" applyProtection="1">
      <alignment horizontal="distributed" vertical="center"/>
      <protection locked="0"/>
    </xf>
    <xf numFmtId="0" fontId="4" fillId="0" borderId="75" xfId="0" applyFont="1" applyFill="1" applyBorder="1" applyAlignment="1" applyProtection="1">
      <alignment horizontal="distributed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distributed" vertical="center"/>
      <protection/>
    </xf>
    <xf numFmtId="0" fontId="4" fillId="0" borderId="37" xfId="0" applyFont="1" applyFill="1" applyBorder="1" applyAlignment="1" applyProtection="1">
      <alignment horizontal="distributed" vertical="center"/>
      <protection locked="0"/>
    </xf>
    <xf numFmtId="0" fontId="4" fillId="0" borderId="38" xfId="0" applyFont="1" applyFill="1" applyBorder="1" applyAlignment="1" applyProtection="1">
      <alignment horizontal="distributed" vertical="center"/>
      <protection locked="0"/>
    </xf>
    <xf numFmtId="0" fontId="4" fillId="0" borderId="80" xfId="0" applyFont="1" applyFill="1" applyBorder="1" applyAlignment="1" applyProtection="1">
      <alignment horizontal="distributed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vertical="center" textRotation="255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zoomScale="70" zoomScaleNormal="70" zoomScalePageLayoutView="0" workbookViewId="0" topLeftCell="A4">
      <selection activeCell="T36" sqref="T36"/>
    </sheetView>
  </sheetViews>
  <sheetFormatPr defaultColWidth="9.00390625" defaultRowHeight="13.5"/>
  <cols>
    <col min="1" max="1" width="2.625" style="0" customWidth="1"/>
    <col min="2" max="2" width="3.625" style="0" customWidth="1"/>
    <col min="3" max="17" width="5.00390625" style="0" customWidth="1"/>
    <col min="18" max="22" width="8.50390625" style="0" customWidth="1"/>
    <col min="23" max="26" width="9.00390625" style="0" hidden="1" customWidth="1"/>
    <col min="27" max="27" width="2.75390625" style="0" customWidth="1"/>
    <col min="28" max="29" width="1.625" style="0" customWidth="1"/>
    <col min="31" max="32" width="8.50390625" style="0" customWidth="1"/>
    <col min="33" max="33" width="9.25390625" style="0" bestFit="1" customWidth="1"/>
    <col min="34" max="34" width="8.375" style="0" bestFit="1" customWidth="1"/>
    <col min="35" max="35" width="9.25390625" style="0" bestFit="1" customWidth="1"/>
    <col min="36" max="36" width="8.375" style="0" bestFit="1" customWidth="1"/>
    <col min="37" max="41" width="9.25390625" style="0" bestFit="1" customWidth="1"/>
    <col min="42" max="42" width="8.50390625" style="0" customWidth="1"/>
  </cols>
  <sheetData>
    <row r="1" spans="1:26" ht="30" customHeight="1">
      <c r="A1" s="15"/>
      <c r="B1" s="2"/>
      <c r="C1" s="25"/>
      <c r="D1" s="66"/>
      <c r="E1" s="137" t="s">
        <v>66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65"/>
      <c r="U1" s="65"/>
      <c r="W1" s="26"/>
      <c r="X1" s="27"/>
      <c r="Y1" s="27"/>
      <c r="Z1" s="27"/>
    </row>
    <row r="2" spans="1:26" ht="24" customHeight="1">
      <c r="A2" s="15"/>
      <c r="B2" s="2"/>
      <c r="C2" s="25"/>
      <c r="D2" s="66"/>
      <c r="E2" s="65"/>
      <c r="F2" s="65"/>
      <c r="G2" s="65"/>
      <c r="H2" s="138" t="s">
        <v>63</v>
      </c>
      <c r="I2" s="138"/>
      <c r="J2" s="138"/>
      <c r="K2" s="138"/>
      <c r="L2" s="138"/>
      <c r="M2" s="138"/>
      <c r="N2" s="138"/>
      <c r="O2" s="138"/>
      <c r="P2" s="138"/>
      <c r="Q2" s="138"/>
      <c r="R2" s="65"/>
      <c r="W2" s="26"/>
      <c r="X2" s="27"/>
      <c r="Y2" s="27"/>
      <c r="Z2" s="27"/>
    </row>
    <row r="3" spans="1:26" ht="21" customHeight="1">
      <c r="A3" s="15"/>
      <c r="B3" s="28"/>
      <c r="C3" s="29"/>
      <c r="D3" s="29"/>
      <c r="E3" s="29"/>
      <c r="F3" s="30"/>
      <c r="G3" s="30"/>
      <c r="H3" s="30"/>
      <c r="I3" s="30"/>
      <c r="J3" s="30"/>
      <c r="K3" s="30"/>
      <c r="L3" s="30"/>
      <c r="Q3" s="140" t="s">
        <v>0</v>
      </c>
      <c r="R3" s="140"/>
      <c r="S3" s="139" t="s">
        <v>1</v>
      </c>
      <c r="T3" s="139"/>
      <c r="U3" s="139"/>
      <c r="V3" s="64"/>
      <c r="X3" s="15"/>
      <c r="Y3" s="15"/>
      <c r="Z3" s="15"/>
    </row>
    <row r="4" spans="1:26" ht="14.25" customHeight="1">
      <c r="A4" s="15"/>
      <c r="B4" s="28"/>
      <c r="C4" s="29"/>
      <c r="D4" s="29"/>
      <c r="E4" s="29"/>
      <c r="H4" s="29"/>
      <c r="I4" s="30"/>
      <c r="J4" s="30"/>
      <c r="K4" s="30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15"/>
      <c r="Y4" s="15"/>
      <c r="Z4" s="15"/>
    </row>
    <row r="5" spans="1:26" ht="28.5" customHeight="1" thickBot="1">
      <c r="A5" s="15"/>
      <c r="B5" s="32" t="s">
        <v>2</v>
      </c>
      <c r="C5" s="33"/>
      <c r="D5" s="33"/>
      <c r="E5" s="131" t="s">
        <v>61</v>
      </c>
      <c r="F5" s="131"/>
      <c r="G5" s="141" t="s">
        <v>67</v>
      </c>
      <c r="H5" s="141"/>
      <c r="I5" s="141"/>
      <c r="L5" s="67"/>
      <c r="M5" s="131" t="s">
        <v>62</v>
      </c>
      <c r="N5" s="131"/>
      <c r="O5" s="130" t="s">
        <v>72</v>
      </c>
      <c r="P5" s="130"/>
      <c r="Q5" s="130"/>
      <c r="R5" s="130"/>
      <c r="S5" s="68"/>
      <c r="T5" s="31"/>
      <c r="U5" s="31"/>
      <c r="V5" s="31"/>
      <c r="W5" s="31"/>
      <c r="X5" s="15"/>
      <c r="Y5" s="15"/>
      <c r="Z5" s="15"/>
    </row>
    <row r="6" spans="1:27" ht="28.5" customHeight="1" thickBot="1">
      <c r="A6" s="15"/>
      <c r="B6" s="156"/>
      <c r="C6" s="157"/>
      <c r="D6" s="157"/>
      <c r="E6" s="158"/>
      <c r="F6" s="159" t="str">
        <f>IF(ISBLANK(C7),"",+C7)</f>
        <v>大原</v>
      </c>
      <c r="G6" s="148"/>
      <c r="H6" s="148"/>
      <c r="I6" s="148" t="str">
        <f>IF(ISBLANK(C8),"",+C8)</f>
        <v>水口</v>
      </c>
      <c r="J6" s="148"/>
      <c r="K6" s="148"/>
      <c r="L6" s="148" t="str">
        <f>IF(ISBLANK(C9),"",+C9)</f>
        <v>三雲東</v>
      </c>
      <c r="M6" s="148"/>
      <c r="N6" s="148"/>
      <c r="O6" s="148" t="str">
        <f>IF(ISBLANK(C10),"",+C10)</f>
        <v>伴谷</v>
      </c>
      <c r="P6" s="148"/>
      <c r="Q6" s="148"/>
      <c r="R6" s="92" t="s">
        <v>64</v>
      </c>
      <c r="S6" s="35" t="s">
        <v>3</v>
      </c>
      <c r="T6" s="35" t="s">
        <v>4</v>
      </c>
      <c r="U6" s="36" t="s">
        <v>5</v>
      </c>
      <c r="V6" s="37" t="s">
        <v>18</v>
      </c>
      <c r="W6" s="38" t="s">
        <v>6</v>
      </c>
      <c r="X6" s="6" t="s">
        <v>7</v>
      </c>
      <c r="Y6" s="7" t="s">
        <v>8</v>
      </c>
      <c r="Z6" s="39" t="s">
        <v>19</v>
      </c>
      <c r="AA6" s="2"/>
    </row>
    <row r="7" spans="1:27" ht="28.5" customHeight="1">
      <c r="A7" s="15"/>
      <c r="B7" s="40" t="s">
        <v>20</v>
      </c>
      <c r="C7" s="160" t="s">
        <v>73</v>
      </c>
      <c r="D7" s="161"/>
      <c r="E7" s="162"/>
      <c r="F7" s="163"/>
      <c r="G7" s="163"/>
      <c r="H7" s="164"/>
      <c r="I7" s="94">
        <v>3</v>
      </c>
      <c r="J7" s="95" t="s">
        <v>27</v>
      </c>
      <c r="K7" s="96">
        <v>0</v>
      </c>
      <c r="L7" s="97">
        <v>1</v>
      </c>
      <c r="M7" s="98" t="s">
        <v>27</v>
      </c>
      <c r="N7" s="99">
        <v>0</v>
      </c>
      <c r="O7" s="97">
        <v>6</v>
      </c>
      <c r="P7" s="98" t="s">
        <v>27</v>
      </c>
      <c r="Q7" s="99">
        <v>0</v>
      </c>
      <c r="R7" s="100">
        <f>IF(OR(I7="",L7="",O7=""),"",IF(I7&gt;K7,3,IF(I7=K7,1,0))+IF(L7&gt;N7,3,IF(L7=N7,1,0))+IF(O7&gt;Q7,3,IF(O7=Q7,1,0)))</f>
        <v>9</v>
      </c>
      <c r="S7" s="101">
        <f>IF(OR(I7="",L7="",O7=""),"",(I7+L7+O7))</f>
        <v>10</v>
      </c>
      <c r="T7" s="101">
        <f>IF(OR(K7="",N7="",Q7=""),"",(K7+N7+Q7))</f>
        <v>0</v>
      </c>
      <c r="U7" s="102">
        <f>IF(OR(S7="",T7=""),"",S7-T7)</f>
        <v>10</v>
      </c>
      <c r="V7" s="103">
        <f>IF(Z7="","",RANK(Z7,Z7:Z10,1))</f>
        <v>1</v>
      </c>
      <c r="W7" s="42">
        <f>IF(R7="","",RANK(R7,R7:R10))</f>
        <v>1</v>
      </c>
      <c r="X7" s="9">
        <f>IF(U7="","",RANK(U7,U7:U10))</f>
        <v>1</v>
      </c>
      <c r="Y7" s="9">
        <f>IF(S7="","",RANK(S7,S7:S10))</f>
        <v>1</v>
      </c>
      <c r="Z7" s="10">
        <f>IF(OR(W7="",X7="",Y7=""),"",W7*100+X7*10+Y7)</f>
        <v>111</v>
      </c>
      <c r="AA7" s="2"/>
    </row>
    <row r="8" spans="1:27" ht="28.5" customHeight="1">
      <c r="A8" s="15"/>
      <c r="B8" s="43" t="s">
        <v>21</v>
      </c>
      <c r="C8" s="153" t="s">
        <v>74</v>
      </c>
      <c r="D8" s="154"/>
      <c r="E8" s="155"/>
      <c r="F8" s="104">
        <f>K7</f>
        <v>0</v>
      </c>
      <c r="G8" s="104" t="s">
        <v>29</v>
      </c>
      <c r="H8" s="105">
        <f>I7</f>
        <v>3</v>
      </c>
      <c r="I8" s="145"/>
      <c r="J8" s="146"/>
      <c r="K8" s="147"/>
      <c r="L8" s="106">
        <v>1</v>
      </c>
      <c r="M8" s="107" t="s">
        <v>29</v>
      </c>
      <c r="N8" s="108">
        <v>3</v>
      </c>
      <c r="O8" s="106">
        <v>0</v>
      </c>
      <c r="P8" s="104" t="s">
        <v>29</v>
      </c>
      <c r="Q8" s="105">
        <v>2</v>
      </c>
      <c r="R8" s="109">
        <f>IF(OR(F8="",L8="",O8=""),"",IF(F8&gt;H8,3,IF(F8=H8,1,0))+IF(L8&gt;N8,3,IF(L8=N8,1,0))+IF(O8&gt;Q8,3,IF(O8=Q8,1,0)))</f>
        <v>0</v>
      </c>
      <c r="S8" s="110">
        <f>IF(OR(F8="",L8="",O8="",),"",(F8+L8+O8))</f>
        <v>1</v>
      </c>
      <c r="T8" s="110">
        <f>IF(OR(H8="",N8="",Q8=""),"",(H8+N8+Q8))</f>
        <v>8</v>
      </c>
      <c r="U8" s="111">
        <f>IF(OR(S8="",T8=""),"",S8-T8)</f>
        <v>-7</v>
      </c>
      <c r="V8" s="112">
        <f>IF(Z8="","",RANK(Z8,Z7:Z10,1))</f>
        <v>4</v>
      </c>
      <c r="W8" s="42">
        <f>IF(R8="","",RANK(R8,R7:R10))</f>
        <v>4</v>
      </c>
      <c r="X8" s="11">
        <f>IF(U8="","",RANK(U8,U7:U10))</f>
        <v>4</v>
      </c>
      <c r="Y8" s="11">
        <f>IF(S8="","",RANK(S8,S7:S10))</f>
        <v>4</v>
      </c>
      <c r="Z8" s="12">
        <f>IF(OR(W8="",X8="",Y8=""),"",W8*100+X8*10+Y8)</f>
        <v>444</v>
      </c>
      <c r="AA8" s="2"/>
    </row>
    <row r="9" spans="1:27" ht="28.5" customHeight="1">
      <c r="A9" s="15"/>
      <c r="B9" s="43" t="s">
        <v>22</v>
      </c>
      <c r="C9" s="153" t="s">
        <v>75</v>
      </c>
      <c r="D9" s="154"/>
      <c r="E9" s="155"/>
      <c r="F9" s="104">
        <f>N7</f>
        <v>0</v>
      </c>
      <c r="G9" s="104" t="s">
        <v>29</v>
      </c>
      <c r="H9" s="105">
        <f>L7</f>
        <v>1</v>
      </c>
      <c r="I9" s="113">
        <f>N8</f>
        <v>3</v>
      </c>
      <c r="J9" s="104" t="s">
        <v>29</v>
      </c>
      <c r="K9" s="105">
        <f>L8</f>
        <v>1</v>
      </c>
      <c r="L9" s="145"/>
      <c r="M9" s="146"/>
      <c r="N9" s="147"/>
      <c r="O9" s="106">
        <v>0</v>
      </c>
      <c r="P9" s="107" t="s">
        <v>29</v>
      </c>
      <c r="Q9" s="108">
        <v>4</v>
      </c>
      <c r="R9" s="109">
        <f>IF(OR(F9="",I9="",O9=""),"",IF(F9&gt;H9,3,IF(F9=H9,1,0))+IF(I9&gt;K9,3,IF(I9=K9,1,0))+IF(O9&gt;Q9,3,IF(O9=Q9,1,0)))</f>
        <v>3</v>
      </c>
      <c r="S9" s="110">
        <f>IF(OR(F9="",I9="",O9=""),"",(F9+I9+O9))</f>
        <v>3</v>
      </c>
      <c r="T9" s="110">
        <f>IF(OR(H9="",K9="",Q9=""),"",(H9+K9+Q9))</f>
        <v>6</v>
      </c>
      <c r="U9" s="111">
        <f>IF(OR(S9="",T9=""),"",S9-T9)</f>
        <v>-3</v>
      </c>
      <c r="V9" s="112">
        <f>IF(Z9="","",RANK(Z9,Z7:Z10,1))</f>
        <v>3</v>
      </c>
      <c r="W9" s="42">
        <f>IF(R9="","",RANK(R9,R7:R10))</f>
        <v>3</v>
      </c>
      <c r="X9" s="11">
        <f>IF(U9="","",RANK(U9,U7:U10))</f>
        <v>3</v>
      </c>
      <c r="Y9" s="11">
        <f>IF(S9="","",RANK(S9,S7:S10))</f>
        <v>3</v>
      </c>
      <c r="Z9" s="12">
        <f>IF(OR(W9="",X9="",Y9=""),"",W9*100+X9*10+Y9)</f>
        <v>333</v>
      </c>
      <c r="AA9" s="2"/>
    </row>
    <row r="10" spans="1:27" ht="28.5" customHeight="1" thickBot="1">
      <c r="A10" s="15"/>
      <c r="B10" s="44" t="s">
        <v>23</v>
      </c>
      <c r="C10" s="150" t="s">
        <v>76</v>
      </c>
      <c r="D10" s="151"/>
      <c r="E10" s="152"/>
      <c r="F10" s="114">
        <f>Q7</f>
        <v>0</v>
      </c>
      <c r="G10" s="114" t="s">
        <v>9</v>
      </c>
      <c r="H10" s="115">
        <f>O7</f>
        <v>6</v>
      </c>
      <c r="I10" s="116">
        <f>Q8</f>
        <v>2</v>
      </c>
      <c r="J10" s="114" t="s">
        <v>9</v>
      </c>
      <c r="K10" s="115">
        <f>O8</f>
        <v>0</v>
      </c>
      <c r="L10" s="116">
        <f>Q9</f>
        <v>4</v>
      </c>
      <c r="M10" s="114" t="s">
        <v>9</v>
      </c>
      <c r="N10" s="115">
        <f>O9</f>
        <v>0</v>
      </c>
      <c r="O10" s="142"/>
      <c r="P10" s="143"/>
      <c r="Q10" s="144"/>
      <c r="R10" s="117">
        <f>IF(OR(F10="",I10="",L10=""),"",IF(F10&gt;H10,3,IF(F10=H10,1,0))+IF(I10&gt;K10,3,IF(I10=K10,1,0))+IF(L10&gt;N10,3,IF(L10=N10,1,0)))</f>
        <v>6</v>
      </c>
      <c r="S10" s="118">
        <f>IF(OR(F10="",I10="",L10=""),"",(F10+I10+L10))</f>
        <v>6</v>
      </c>
      <c r="T10" s="118">
        <f>IF(OR(H10="",K10="",N10=""),"",(H10+K10+N10))</f>
        <v>6</v>
      </c>
      <c r="U10" s="119">
        <f>IF(OR(S10="",T10=""),"",S10-T10)</f>
        <v>0</v>
      </c>
      <c r="V10" s="120">
        <f>IF(Z10="","",RANK(Z10,Z7:Z10,1))</f>
        <v>2</v>
      </c>
      <c r="W10" s="45">
        <f>IF(R10="","",RANK(R10,R7:R10))</f>
        <v>2</v>
      </c>
      <c r="X10" s="13">
        <f>IF(U10="","",RANK(U10,U7:U10))</f>
        <v>2</v>
      </c>
      <c r="Y10" s="13">
        <f>IF(S10="","",RANK(S10,S7:S10))</f>
        <v>2</v>
      </c>
      <c r="Z10" s="14">
        <f>IF(OR(W10="",X10="",Y10=""),"",W10*100+X10*10+Y10)</f>
        <v>222</v>
      </c>
      <c r="AA10" s="2"/>
    </row>
    <row r="11" spans="1:26" ht="28.5" customHeight="1" thickBot="1">
      <c r="A11" s="15"/>
      <c r="B11" s="32" t="s">
        <v>11</v>
      </c>
      <c r="C11" s="33"/>
      <c r="D11" s="33"/>
      <c r="E11" s="131" t="s">
        <v>61</v>
      </c>
      <c r="F11" s="131"/>
      <c r="G11" s="141" t="s">
        <v>67</v>
      </c>
      <c r="H11" s="141"/>
      <c r="I11" s="141"/>
      <c r="J11" s="67"/>
      <c r="K11" s="67"/>
      <c r="L11" s="67"/>
      <c r="M11" s="131" t="s">
        <v>62</v>
      </c>
      <c r="N11" s="131"/>
      <c r="O11" s="130" t="s">
        <v>71</v>
      </c>
      <c r="P11" s="130"/>
      <c r="Q11" s="130"/>
      <c r="R11" s="130"/>
      <c r="S11" s="69"/>
      <c r="T11" s="34"/>
      <c r="U11" s="34"/>
      <c r="V11" s="34"/>
      <c r="W11" s="34"/>
      <c r="X11" s="3"/>
      <c r="Y11" s="3"/>
      <c r="Z11" s="3"/>
    </row>
    <row r="12" spans="1:27" ht="28.5" customHeight="1" thickBot="1">
      <c r="A12" s="15"/>
      <c r="B12" s="156"/>
      <c r="C12" s="157"/>
      <c r="D12" s="157"/>
      <c r="E12" s="158"/>
      <c r="F12" s="159" t="str">
        <f>IF(ISBLANK(C13),"",+C13)</f>
        <v>石部南</v>
      </c>
      <c r="G12" s="148"/>
      <c r="H12" s="148"/>
      <c r="I12" s="148" t="str">
        <f>IF(ISBLANK(C14),"",+C14)</f>
        <v>土山</v>
      </c>
      <c r="J12" s="148"/>
      <c r="K12" s="148"/>
      <c r="L12" s="148" t="str">
        <f>IF(ISBLANK(C15),"",+C15)</f>
        <v>三雲</v>
      </c>
      <c r="M12" s="148"/>
      <c r="N12" s="148"/>
      <c r="O12" s="148" t="str">
        <f>IF(ISBLANK(C16),"",+C16)</f>
        <v>油日Ａ</v>
      </c>
      <c r="P12" s="148"/>
      <c r="Q12" s="148"/>
      <c r="R12" s="92" t="s">
        <v>64</v>
      </c>
      <c r="S12" s="35" t="s">
        <v>3</v>
      </c>
      <c r="T12" s="35" t="s">
        <v>4</v>
      </c>
      <c r="U12" s="36" t="s">
        <v>5</v>
      </c>
      <c r="V12" s="37" t="s">
        <v>24</v>
      </c>
      <c r="W12" s="38" t="s">
        <v>6</v>
      </c>
      <c r="X12" s="6" t="s">
        <v>7</v>
      </c>
      <c r="Y12" s="7" t="s">
        <v>8</v>
      </c>
      <c r="Z12" s="39" t="s">
        <v>25</v>
      </c>
      <c r="AA12" s="2"/>
    </row>
    <row r="13" spans="1:27" ht="28.5" customHeight="1">
      <c r="A13" s="15"/>
      <c r="B13" s="40" t="s">
        <v>26</v>
      </c>
      <c r="C13" s="160" t="s">
        <v>77</v>
      </c>
      <c r="D13" s="161"/>
      <c r="E13" s="162"/>
      <c r="F13" s="163"/>
      <c r="G13" s="163"/>
      <c r="H13" s="164"/>
      <c r="I13" s="94">
        <v>4</v>
      </c>
      <c r="J13" s="95" t="s">
        <v>27</v>
      </c>
      <c r="K13" s="96">
        <v>2</v>
      </c>
      <c r="L13" s="97">
        <v>5</v>
      </c>
      <c r="M13" s="98" t="s">
        <v>27</v>
      </c>
      <c r="N13" s="99">
        <v>3</v>
      </c>
      <c r="O13" s="97">
        <v>1</v>
      </c>
      <c r="P13" s="98" t="s">
        <v>27</v>
      </c>
      <c r="Q13" s="99">
        <v>1</v>
      </c>
      <c r="R13" s="100">
        <f>IF(OR(I13="",L13="",O13=""),"",IF(I13&gt;K13,3,IF(I13=K13,1,0))+IF(L13&gt;N13,3,IF(L13=N13,1,0))+IF(O13&gt;Q13,3,IF(O13=Q13,1,0)))</f>
        <v>7</v>
      </c>
      <c r="S13" s="101">
        <f>IF(OR(I13="",L13="",O13=""),"",(I13+L13+O13))</f>
        <v>10</v>
      </c>
      <c r="T13" s="101">
        <f>IF(OR(K13="",N13="",Q13=""),"",(K13+N13+Q13))</f>
        <v>6</v>
      </c>
      <c r="U13" s="102">
        <f>IF(OR(S13="",T13=""),"",S13-T13)</f>
        <v>4</v>
      </c>
      <c r="V13" s="103">
        <f>IF(Z13="","",RANK(Z13,Z13:Z16,1))</f>
        <v>1</v>
      </c>
      <c r="W13" s="46">
        <f>IF(R13="","",RANK(R13,R13:R16))</f>
        <v>1</v>
      </c>
      <c r="X13" s="9">
        <f>IF(U13="","",RANK(U13,U13:U16))</f>
        <v>1</v>
      </c>
      <c r="Y13" s="9">
        <f>IF(S13="","",RANK(S13,S13:S16))</f>
        <v>1</v>
      </c>
      <c r="Z13" s="10">
        <f>IF(OR(W13="",X13="",Y13=""),"",W13*100+X13*10+Y13)</f>
        <v>111</v>
      </c>
      <c r="AA13" s="2"/>
    </row>
    <row r="14" spans="1:27" ht="28.5" customHeight="1">
      <c r="A14" s="15"/>
      <c r="B14" s="43" t="s">
        <v>28</v>
      </c>
      <c r="C14" s="153" t="s">
        <v>78</v>
      </c>
      <c r="D14" s="154"/>
      <c r="E14" s="155"/>
      <c r="F14" s="104">
        <f>K13</f>
        <v>2</v>
      </c>
      <c r="G14" s="104" t="s">
        <v>29</v>
      </c>
      <c r="H14" s="105">
        <f>I13</f>
        <v>4</v>
      </c>
      <c r="I14" s="145"/>
      <c r="J14" s="146"/>
      <c r="K14" s="147"/>
      <c r="L14" s="106">
        <v>4</v>
      </c>
      <c r="M14" s="107" t="s">
        <v>29</v>
      </c>
      <c r="N14" s="108">
        <v>1</v>
      </c>
      <c r="O14" s="106">
        <v>2</v>
      </c>
      <c r="P14" s="104" t="s">
        <v>29</v>
      </c>
      <c r="Q14" s="105">
        <v>2</v>
      </c>
      <c r="R14" s="109">
        <f>IF(OR(F14="",L14="",O14=""),"",IF(F14&gt;H14,3,IF(F14=H14,1,0))+IF(L14&gt;N14,3,IF(L14=N14,1,0))+IF(O14&gt;Q14,3,IF(O14=Q14,1,0)))</f>
        <v>4</v>
      </c>
      <c r="S14" s="110">
        <f>IF(OR(F14="",L14="",O14="",),"",(F14+L14+O14))</f>
        <v>8</v>
      </c>
      <c r="T14" s="110">
        <f>IF(OR(H14="",N14="",Q14=""),"",(H14+N14+Q14))</f>
        <v>7</v>
      </c>
      <c r="U14" s="111">
        <f>IF(OR(S14="",T14=""),"",S14-T14)</f>
        <v>1</v>
      </c>
      <c r="V14" s="112">
        <f>IF(Z14="","",RANK(Z14,Z13:Z16,1))</f>
        <v>3</v>
      </c>
      <c r="W14" s="42">
        <f>IF(R14="","",RANK(R14,R13:R16))</f>
        <v>3</v>
      </c>
      <c r="X14" s="11">
        <f>IF(U14="","",RANK(U14,U13:U16))</f>
        <v>3</v>
      </c>
      <c r="Y14" s="11">
        <f>IF(S14="","",RANK(S14,S13:S16))</f>
        <v>2</v>
      </c>
      <c r="Z14" s="12">
        <f>IF(OR(W14="",X14="",Y14=""),"",W14*100+X14*10+Y14)</f>
        <v>332</v>
      </c>
      <c r="AA14" s="2"/>
    </row>
    <row r="15" spans="1:27" ht="28.5" customHeight="1">
      <c r="A15" s="15"/>
      <c r="B15" s="43" t="s">
        <v>30</v>
      </c>
      <c r="C15" s="153" t="s">
        <v>79</v>
      </c>
      <c r="D15" s="154"/>
      <c r="E15" s="155"/>
      <c r="F15" s="104">
        <f>N13</f>
        <v>3</v>
      </c>
      <c r="G15" s="104" t="s">
        <v>29</v>
      </c>
      <c r="H15" s="105">
        <f>L13</f>
        <v>5</v>
      </c>
      <c r="I15" s="113">
        <f>N14</f>
        <v>1</v>
      </c>
      <c r="J15" s="104" t="s">
        <v>29</v>
      </c>
      <c r="K15" s="105">
        <f>L14</f>
        <v>4</v>
      </c>
      <c r="L15" s="145"/>
      <c r="M15" s="146"/>
      <c r="N15" s="147"/>
      <c r="O15" s="106">
        <v>0</v>
      </c>
      <c r="P15" s="107" t="s">
        <v>29</v>
      </c>
      <c r="Q15" s="108">
        <v>3</v>
      </c>
      <c r="R15" s="109">
        <f>IF(OR(F15="",I15="",O15=""),"",IF(F15&gt;H15,3,IF(F15=H15,1,0))+IF(I15&gt;K15,3,IF(I15=K15,1,0))+IF(O15&gt;Q15,3,IF(O15=Q15,1,0)))</f>
        <v>0</v>
      </c>
      <c r="S15" s="110">
        <f>IF(OR(F15="",I15="",O15=""),"",(F15+I15+O15))</f>
        <v>4</v>
      </c>
      <c r="T15" s="110">
        <f>IF(OR(H15="",K15="",Q15=""),"",(H15+K15+Q15))</f>
        <v>12</v>
      </c>
      <c r="U15" s="111">
        <f>IF(OR(S15="",T15=""),"",S15-T15)</f>
        <v>-8</v>
      </c>
      <c r="V15" s="112">
        <f>IF(Z15="","",RANK(Z15,Z13:Z16,1))</f>
        <v>4</v>
      </c>
      <c r="W15" s="42">
        <f>IF(R15="","",RANK(R15,R13:R16))</f>
        <v>4</v>
      </c>
      <c r="X15" s="11">
        <f>IF(U15="","",RANK(U15,U13:U16))</f>
        <v>4</v>
      </c>
      <c r="Y15" s="11">
        <f>IF(S15="","",RANK(S15,S13:S16))</f>
        <v>4</v>
      </c>
      <c r="Z15" s="12">
        <f>IF(OR(W15="",X15="",Y15=""),"",W15*100+X15*10+Y15)</f>
        <v>444</v>
      </c>
      <c r="AA15" s="2"/>
    </row>
    <row r="16" spans="1:27" ht="28.5" customHeight="1" thickBot="1">
      <c r="A16" s="15"/>
      <c r="B16" s="44" t="s">
        <v>10</v>
      </c>
      <c r="C16" s="150" t="s">
        <v>80</v>
      </c>
      <c r="D16" s="151"/>
      <c r="E16" s="152"/>
      <c r="F16" s="114">
        <f>Q13</f>
        <v>1</v>
      </c>
      <c r="G16" s="114" t="s">
        <v>9</v>
      </c>
      <c r="H16" s="115">
        <f>O13</f>
        <v>1</v>
      </c>
      <c r="I16" s="116">
        <f>Q14</f>
        <v>2</v>
      </c>
      <c r="J16" s="114" t="s">
        <v>9</v>
      </c>
      <c r="K16" s="115">
        <f>O14</f>
        <v>2</v>
      </c>
      <c r="L16" s="116">
        <f>Q15</f>
        <v>3</v>
      </c>
      <c r="M16" s="114" t="s">
        <v>9</v>
      </c>
      <c r="N16" s="115">
        <f>O15</f>
        <v>0</v>
      </c>
      <c r="O16" s="142"/>
      <c r="P16" s="143"/>
      <c r="Q16" s="144"/>
      <c r="R16" s="117">
        <f>IF(OR(F16="",I16="",L16=""),"",IF(F16&gt;H16,3,IF(F16=H16,1,0))+IF(I16&gt;K16,3,IF(I16=K16,1,0))+IF(L16&gt;N16,3,IF(L16=N16,1,0)))</f>
        <v>5</v>
      </c>
      <c r="S16" s="118">
        <f>IF(OR(F16="",I16="",L16=""),"",(F16+I16+L16))</f>
        <v>6</v>
      </c>
      <c r="T16" s="118">
        <f>IF(OR(H16="",K16="",N16=""),"",(H16+K16+N16))</f>
        <v>3</v>
      </c>
      <c r="U16" s="119">
        <f>IF(OR(S16="",T16=""),"",S16-T16)</f>
        <v>3</v>
      </c>
      <c r="V16" s="120">
        <f>IF(Z16="","",RANK(Z16,Z13:Z16,1))</f>
        <v>2</v>
      </c>
      <c r="W16" s="45">
        <f>IF(R16="","",RANK(R16,R13:R16))</f>
        <v>2</v>
      </c>
      <c r="X16" s="13">
        <f>IF(U16="","",RANK(U16,U13:U16))</f>
        <v>2</v>
      </c>
      <c r="Y16" s="13">
        <f>IF(S16="","",RANK(S16,S13:S16))</f>
        <v>3</v>
      </c>
      <c r="Z16" s="14">
        <f>IF(OR(W16="",X16="",Y16=""),"",W16*100+X16*10+Y16)</f>
        <v>223</v>
      </c>
      <c r="AA16" s="2"/>
    </row>
    <row r="17" spans="1:29" ht="28.5" customHeight="1" thickBot="1">
      <c r="A17" s="15"/>
      <c r="B17" s="32" t="s">
        <v>12</v>
      </c>
      <c r="C17" s="33"/>
      <c r="D17" s="33"/>
      <c r="E17" s="131" t="s">
        <v>61</v>
      </c>
      <c r="F17" s="131"/>
      <c r="G17" s="141" t="s">
        <v>67</v>
      </c>
      <c r="H17" s="141"/>
      <c r="I17" s="141"/>
      <c r="J17" s="67"/>
      <c r="K17" s="67"/>
      <c r="L17" s="67"/>
      <c r="M17" s="131" t="s">
        <v>62</v>
      </c>
      <c r="N17" s="131"/>
      <c r="O17" s="130" t="s">
        <v>69</v>
      </c>
      <c r="P17" s="130"/>
      <c r="Q17" s="130"/>
      <c r="R17" s="130"/>
      <c r="S17" s="69"/>
      <c r="T17" s="34"/>
      <c r="U17" s="34"/>
      <c r="V17" s="34"/>
      <c r="W17" s="34"/>
      <c r="X17" s="3"/>
      <c r="Y17" s="3"/>
      <c r="Z17" s="3"/>
      <c r="AA17" s="15"/>
      <c r="AB17" s="15"/>
      <c r="AC17" s="15"/>
    </row>
    <row r="18" spans="1:29" ht="28.5" customHeight="1" thickBot="1">
      <c r="A18" s="15"/>
      <c r="B18" s="156"/>
      <c r="C18" s="157"/>
      <c r="D18" s="157"/>
      <c r="E18" s="158"/>
      <c r="F18" s="159" t="str">
        <f>IF(ISBLANK(C19),"",+C19)</f>
        <v>甲南第一</v>
      </c>
      <c r="G18" s="148"/>
      <c r="H18" s="148"/>
      <c r="I18" s="148" t="str">
        <f>IF(ISBLANK(C20),"",+C20)</f>
        <v>雲井</v>
      </c>
      <c r="J18" s="148"/>
      <c r="K18" s="148"/>
      <c r="L18" s="148" t="str">
        <f>IF(ISBLANK(C21),"",+C21)</f>
        <v>菩提寺</v>
      </c>
      <c r="M18" s="148"/>
      <c r="N18" s="148"/>
      <c r="O18" s="148" t="str">
        <f>IF(ISBLANK(C22),"",+C22)</f>
        <v>貴生川</v>
      </c>
      <c r="P18" s="148"/>
      <c r="Q18" s="148"/>
      <c r="R18" s="91" t="s">
        <v>65</v>
      </c>
      <c r="S18" s="47" t="s">
        <v>3</v>
      </c>
      <c r="T18" s="47" t="s">
        <v>4</v>
      </c>
      <c r="U18" s="48" t="s">
        <v>5</v>
      </c>
      <c r="V18" s="37" t="s">
        <v>31</v>
      </c>
      <c r="W18" s="38" t="s">
        <v>6</v>
      </c>
      <c r="X18" s="6" t="s">
        <v>7</v>
      </c>
      <c r="Y18" s="7" t="s">
        <v>8</v>
      </c>
      <c r="Z18" s="39" t="s">
        <v>32</v>
      </c>
      <c r="AA18" s="2"/>
      <c r="AB18" s="15"/>
      <c r="AC18" s="15"/>
    </row>
    <row r="19" spans="1:29" ht="28.5" customHeight="1">
      <c r="A19" s="15"/>
      <c r="B19" s="40" t="s">
        <v>26</v>
      </c>
      <c r="C19" s="160" t="s">
        <v>81</v>
      </c>
      <c r="D19" s="161"/>
      <c r="E19" s="162"/>
      <c r="F19" s="163"/>
      <c r="G19" s="163"/>
      <c r="H19" s="164"/>
      <c r="I19" s="94">
        <v>1</v>
      </c>
      <c r="J19" s="95" t="s">
        <v>27</v>
      </c>
      <c r="K19" s="96">
        <v>0</v>
      </c>
      <c r="L19" s="97">
        <v>0</v>
      </c>
      <c r="M19" s="98" t="s">
        <v>27</v>
      </c>
      <c r="N19" s="99">
        <v>4</v>
      </c>
      <c r="O19" s="97">
        <v>2</v>
      </c>
      <c r="P19" s="98" t="s">
        <v>27</v>
      </c>
      <c r="Q19" s="99">
        <v>0</v>
      </c>
      <c r="R19" s="121">
        <f>IF(OR(I19="",L19="",O19=""),"",IF(I19&gt;K19,3,IF(I19=K19,1,0))+IF(L19&gt;N19,3,IF(L19=N19,1,0))+IF(O19&gt;Q19,3,IF(O19=Q19,1,0)))</f>
        <v>6</v>
      </c>
      <c r="S19" s="122">
        <f>IF(OR(I19="",L19="",O19=""),"",(I19+L19+O19))</f>
        <v>3</v>
      </c>
      <c r="T19" s="122">
        <f>IF(OR(K19="",N19="",Q19=""),"",(K19+N19+Q19))</f>
        <v>4</v>
      </c>
      <c r="U19" s="123">
        <f>IF(OR(S19="",T19=""),"",S19-T19)</f>
        <v>-1</v>
      </c>
      <c r="V19" s="103">
        <f>IF(Z19="","",RANK(Z19,Z19:Z22,1))</f>
        <v>2</v>
      </c>
      <c r="W19" s="46">
        <f>IF(R19="","",RANK(R19,R19:R22))</f>
        <v>2</v>
      </c>
      <c r="X19" s="9">
        <f>IF(U19="","",RANK(U19,U19:U22))</f>
        <v>2</v>
      </c>
      <c r="Y19" s="9">
        <f>IF(S19="","",RANK(S19,S19:S22))</f>
        <v>2</v>
      </c>
      <c r="Z19" s="49">
        <f>IF(OR(W19="",X19="",Y19=""),"",W19*100+X19*10+Y19)</f>
        <v>222</v>
      </c>
      <c r="AA19" s="2"/>
      <c r="AB19" s="15"/>
      <c r="AC19" s="15"/>
    </row>
    <row r="20" spans="1:29" ht="28.5" customHeight="1">
      <c r="A20" s="15"/>
      <c r="B20" s="43" t="s">
        <v>33</v>
      </c>
      <c r="C20" s="153" t="s">
        <v>82</v>
      </c>
      <c r="D20" s="154"/>
      <c r="E20" s="155"/>
      <c r="F20" s="104">
        <f>K19</f>
        <v>0</v>
      </c>
      <c r="G20" s="104" t="s">
        <v>29</v>
      </c>
      <c r="H20" s="105">
        <f>I19</f>
        <v>1</v>
      </c>
      <c r="I20" s="145"/>
      <c r="J20" s="146"/>
      <c r="K20" s="147"/>
      <c r="L20" s="106">
        <v>0</v>
      </c>
      <c r="M20" s="107" t="s">
        <v>29</v>
      </c>
      <c r="N20" s="108">
        <v>2</v>
      </c>
      <c r="O20" s="106">
        <v>1</v>
      </c>
      <c r="P20" s="104" t="s">
        <v>29</v>
      </c>
      <c r="Q20" s="105">
        <v>0</v>
      </c>
      <c r="R20" s="109">
        <f>IF(OR(F20="",L20="",O20=""),"",IF(F20&gt;H20,3,IF(F20=H20,1,0))+IF(L20&gt;N20,3,IF(L20=N20,1,0))+IF(O20&gt;Q20,3,IF(O20=Q20,1,0)))</f>
        <v>3</v>
      </c>
      <c r="S20" s="110">
        <f>IF(OR(F20="",L20="",O20="",),"",(F20+L20+O20))</f>
        <v>1</v>
      </c>
      <c r="T20" s="110">
        <f>IF(OR(H20="",N20="",Q20=""),"",(H20+N20+Q20))</f>
        <v>3</v>
      </c>
      <c r="U20" s="111">
        <f>IF(OR(S20="",T20=""),"",S20-T20)</f>
        <v>-2</v>
      </c>
      <c r="V20" s="112">
        <f>IF(Z20="","",RANK(Z20,Z19:Z22,1))</f>
        <v>3</v>
      </c>
      <c r="W20" s="42">
        <f>IF(R20="","",RANK(R20,R19:R22))</f>
        <v>3</v>
      </c>
      <c r="X20" s="11">
        <f>IF(U20="","",RANK(U20,U19:U22))</f>
        <v>3</v>
      </c>
      <c r="Y20" s="11">
        <f>IF(S20="","",RANK(S20,S19:S22))</f>
        <v>3</v>
      </c>
      <c r="Z20" s="12">
        <f>IF(OR(W20="",X20="",Y20=""),"",W20*100+X20*10+Y20)</f>
        <v>333</v>
      </c>
      <c r="AA20" s="2"/>
      <c r="AB20" s="15"/>
      <c r="AC20" s="15"/>
    </row>
    <row r="21" spans="1:29" ht="28.5" customHeight="1">
      <c r="A21" s="15"/>
      <c r="B21" s="43" t="s">
        <v>34</v>
      </c>
      <c r="C21" s="153" t="s">
        <v>83</v>
      </c>
      <c r="D21" s="154"/>
      <c r="E21" s="155"/>
      <c r="F21" s="104">
        <f>N19</f>
        <v>4</v>
      </c>
      <c r="G21" s="104" t="s">
        <v>29</v>
      </c>
      <c r="H21" s="105">
        <f>L19</f>
        <v>0</v>
      </c>
      <c r="I21" s="113">
        <f>N20</f>
        <v>2</v>
      </c>
      <c r="J21" s="104" t="s">
        <v>29</v>
      </c>
      <c r="K21" s="105">
        <f>L20</f>
        <v>0</v>
      </c>
      <c r="L21" s="145"/>
      <c r="M21" s="146"/>
      <c r="N21" s="147"/>
      <c r="O21" s="106">
        <v>0</v>
      </c>
      <c r="P21" s="107" t="s">
        <v>29</v>
      </c>
      <c r="Q21" s="108">
        <v>0</v>
      </c>
      <c r="R21" s="109">
        <f>IF(OR(F21="",I21="",O21=""),"",IF(F21&gt;H21,3,IF(F21=H21,1,0))+IF(I21&gt;K21,3,IF(I21=K21,1,0))+IF(O21&gt;Q21,3,IF(O21=Q21,1,0)))</f>
        <v>7</v>
      </c>
      <c r="S21" s="110">
        <f>IF(OR(F21="",I21="",O21=""),"",(F21+I21+O21))</f>
        <v>6</v>
      </c>
      <c r="T21" s="110">
        <f>IF(OR(H21="",K21="",Q21=""),"",(H21+K21+Q21))</f>
        <v>0</v>
      </c>
      <c r="U21" s="111">
        <f>IF(OR(S21="",T21=""),"",S21-T21)</f>
        <v>6</v>
      </c>
      <c r="V21" s="112">
        <f>IF(Z21="","",RANK(Z21,Z19:Z22,1))</f>
        <v>1</v>
      </c>
      <c r="W21" s="42">
        <f>IF(R21="","",RANK(R21,R19:R22))</f>
        <v>1</v>
      </c>
      <c r="X21" s="11">
        <f>IF(U21="","",RANK(U21,U19:U22))</f>
        <v>1</v>
      </c>
      <c r="Y21" s="11">
        <f>IF(S21="","",RANK(S21,S19:S22))</f>
        <v>1</v>
      </c>
      <c r="Z21" s="12">
        <f>IF(OR(W21="",X21="",Y21=""),"",W21*100+X21*10+Y21)</f>
        <v>111</v>
      </c>
      <c r="AA21" s="165"/>
      <c r="AB21" s="15"/>
      <c r="AC21" s="15"/>
    </row>
    <row r="22" spans="1:29" ht="28.5" customHeight="1" thickBot="1">
      <c r="A22" s="2"/>
      <c r="B22" s="44" t="s">
        <v>35</v>
      </c>
      <c r="C22" s="150" t="s">
        <v>84</v>
      </c>
      <c r="D22" s="151"/>
      <c r="E22" s="152"/>
      <c r="F22" s="114">
        <f>Q19</f>
        <v>0</v>
      </c>
      <c r="G22" s="114" t="s">
        <v>9</v>
      </c>
      <c r="H22" s="115">
        <f>O19</f>
        <v>2</v>
      </c>
      <c r="I22" s="116">
        <f>Q20</f>
        <v>0</v>
      </c>
      <c r="J22" s="114" t="s">
        <v>9</v>
      </c>
      <c r="K22" s="115">
        <f>O20</f>
        <v>1</v>
      </c>
      <c r="L22" s="116">
        <f>O21</f>
        <v>0</v>
      </c>
      <c r="M22" s="114" t="s">
        <v>9</v>
      </c>
      <c r="N22" s="115">
        <f>Q21</f>
        <v>0</v>
      </c>
      <c r="O22" s="142"/>
      <c r="P22" s="143"/>
      <c r="Q22" s="144"/>
      <c r="R22" s="117">
        <f>IF(OR(F22="",I22="",L22=""),"",IF(F22&gt;H22,3,IF(F22=H22,1,0))+IF(I22&gt;K22,3,IF(I22=K22,1,0))+IF(L22&gt;N22,3,IF(L22=N22,1,0)))</f>
        <v>1</v>
      </c>
      <c r="S22" s="118">
        <f>IF(OR(F22="",I22="",L22=""),"",(F22+I22+L22))</f>
        <v>0</v>
      </c>
      <c r="T22" s="118">
        <f>IF(OR(H22="",K22="",N22=""),"",(H22+K22+N22))</f>
        <v>3</v>
      </c>
      <c r="U22" s="119">
        <f>IF(OR(S22="",T22=""),"",S22-T22)</f>
        <v>-3</v>
      </c>
      <c r="V22" s="120">
        <f>IF(Z22="","",RANK(Z22,Z19:Z22,1))</f>
        <v>4</v>
      </c>
      <c r="W22" s="45">
        <f>IF(R22="","",RANK(R22,R19:R22))</f>
        <v>4</v>
      </c>
      <c r="X22" s="13">
        <f>IF(U22="","",RANK(U22,U19:U22))</f>
        <v>4</v>
      </c>
      <c r="Y22" s="13">
        <f>IF(S22="","",RANK(S22,S19:S22))</f>
        <v>4</v>
      </c>
      <c r="Z22" s="14">
        <f>IF(OR(W22="",X22="",Y22=""),"",W22*100+X22*10+Y22)</f>
        <v>444</v>
      </c>
      <c r="AA22" s="165"/>
      <c r="AB22" s="2"/>
      <c r="AC22" s="2"/>
    </row>
    <row r="23" spans="1:29" ht="28.5" customHeight="1" thickBot="1">
      <c r="A23" s="2"/>
      <c r="B23" s="32" t="s">
        <v>13</v>
      </c>
      <c r="C23" s="33"/>
      <c r="D23" s="33"/>
      <c r="E23" s="131" t="s">
        <v>61</v>
      </c>
      <c r="F23" s="131"/>
      <c r="G23" s="141" t="s">
        <v>67</v>
      </c>
      <c r="H23" s="141"/>
      <c r="I23" s="141"/>
      <c r="J23" s="67"/>
      <c r="K23" s="67"/>
      <c r="L23" s="67"/>
      <c r="M23" s="131" t="s">
        <v>62</v>
      </c>
      <c r="N23" s="131"/>
      <c r="O23" s="130" t="s">
        <v>70</v>
      </c>
      <c r="P23" s="130"/>
      <c r="Q23" s="130"/>
      <c r="R23" s="130"/>
      <c r="S23" s="69"/>
      <c r="T23" s="34"/>
      <c r="U23" s="34"/>
      <c r="V23" s="34"/>
      <c r="W23" s="34"/>
      <c r="X23" s="16"/>
      <c r="Y23" s="17"/>
      <c r="Z23" s="17"/>
      <c r="AA23" s="2"/>
      <c r="AB23" s="2"/>
      <c r="AC23" s="2"/>
    </row>
    <row r="24" spans="1:29" ht="28.5" customHeight="1" thickBot="1">
      <c r="A24" s="2"/>
      <c r="B24" s="156"/>
      <c r="C24" s="157"/>
      <c r="D24" s="157"/>
      <c r="E24" s="158"/>
      <c r="F24" s="159" t="str">
        <f>IF(ISBLANK(C25),"",+C25)</f>
        <v>甲南ＦＣ</v>
      </c>
      <c r="G24" s="148"/>
      <c r="H24" s="148"/>
      <c r="I24" s="148" t="str">
        <f>IF(ISBLANK(C26),"",+C26)</f>
        <v>小原</v>
      </c>
      <c r="J24" s="148"/>
      <c r="K24" s="148"/>
      <c r="L24" s="148" t="str">
        <f>IF(ISBLANK(C27),"",+C27)</f>
        <v>信楽</v>
      </c>
      <c r="M24" s="148"/>
      <c r="N24" s="148"/>
      <c r="O24" s="148" t="str">
        <f>IF(ISBLANK(C28),"",+C28)</f>
        <v>ＢＯＢＳＡＮＳ</v>
      </c>
      <c r="P24" s="148"/>
      <c r="Q24" s="148"/>
      <c r="R24" s="90" t="s">
        <v>64</v>
      </c>
      <c r="S24" s="47" t="s">
        <v>3</v>
      </c>
      <c r="T24" s="47" t="s">
        <v>4</v>
      </c>
      <c r="U24" s="48" t="s">
        <v>5</v>
      </c>
      <c r="V24" s="37" t="s">
        <v>36</v>
      </c>
      <c r="W24" s="38" t="s">
        <v>6</v>
      </c>
      <c r="X24" s="6" t="s">
        <v>7</v>
      </c>
      <c r="Y24" s="7" t="s">
        <v>8</v>
      </c>
      <c r="Z24" s="39" t="s">
        <v>37</v>
      </c>
      <c r="AA24" s="2"/>
      <c r="AB24" s="2"/>
      <c r="AC24" s="2"/>
    </row>
    <row r="25" spans="1:29" ht="28.5" customHeight="1">
      <c r="A25" s="2"/>
      <c r="B25" s="40" t="s">
        <v>38</v>
      </c>
      <c r="C25" s="160" t="s">
        <v>85</v>
      </c>
      <c r="D25" s="161"/>
      <c r="E25" s="162"/>
      <c r="F25" s="163"/>
      <c r="G25" s="163"/>
      <c r="H25" s="164"/>
      <c r="I25" s="94">
        <v>0</v>
      </c>
      <c r="J25" s="95" t="s">
        <v>27</v>
      </c>
      <c r="K25" s="96">
        <v>2</v>
      </c>
      <c r="L25" s="97">
        <v>3</v>
      </c>
      <c r="M25" s="98" t="s">
        <v>27</v>
      </c>
      <c r="N25" s="99">
        <v>1</v>
      </c>
      <c r="O25" s="97">
        <v>2</v>
      </c>
      <c r="P25" s="98" t="s">
        <v>27</v>
      </c>
      <c r="Q25" s="99">
        <v>0</v>
      </c>
      <c r="R25" s="124">
        <f>IF(OR(I25="",L25="",O25=""),"",IF(I25&gt;K25,3,IF(I25=K25,1,0))+IF(L25&gt;N25,3,IF(L25=N25,1,0))+IF(O25&gt;Q25,3,IF(O25=Q25,1,0)))</f>
        <v>6</v>
      </c>
      <c r="S25" s="122">
        <f>IF(OR(I25="",L25="",O25=""),"",(I25+L25+O25))</f>
        <v>5</v>
      </c>
      <c r="T25" s="122">
        <f>IF(OR(K25="",N25="",Q25=""),"",(K25+N25+Q25))</f>
        <v>3</v>
      </c>
      <c r="U25" s="123">
        <f>IF(OR(S25="",T25=""),"",S25-T25)</f>
        <v>2</v>
      </c>
      <c r="V25" s="103">
        <f>IF(Z25="","",RANK(Z25,Z25:Z28,1))</f>
        <v>3</v>
      </c>
      <c r="W25" s="46">
        <f>IF(R25="","",RANK(R25,R25:R28))</f>
        <v>1</v>
      </c>
      <c r="X25" s="9">
        <f>IF(U25="","",RANK(U25,U25:U28))</f>
        <v>2</v>
      </c>
      <c r="Y25" s="9">
        <f>IF(S25="","",RANK(S25,S25:S28))</f>
        <v>3</v>
      </c>
      <c r="Z25" s="10">
        <f>IF(OR(W25="",X25="",Y25=""),"",W25*100+X25*10+Y25)</f>
        <v>123</v>
      </c>
      <c r="AA25" s="2"/>
      <c r="AB25" s="2"/>
      <c r="AC25" s="2"/>
    </row>
    <row r="26" spans="1:29" ht="28.5" customHeight="1">
      <c r="A26" s="2"/>
      <c r="B26" s="43" t="s">
        <v>33</v>
      </c>
      <c r="C26" s="153" t="s">
        <v>86</v>
      </c>
      <c r="D26" s="154"/>
      <c r="E26" s="155"/>
      <c r="F26" s="104">
        <f>K25</f>
        <v>2</v>
      </c>
      <c r="G26" s="104" t="s">
        <v>29</v>
      </c>
      <c r="H26" s="105">
        <f>I25</f>
        <v>0</v>
      </c>
      <c r="I26" s="145"/>
      <c r="J26" s="146"/>
      <c r="K26" s="147"/>
      <c r="L26" s="106">
        <v>0</v>
      </c>
      <c r="M26" s="107" t="s">
        <v>29</v>
      </c>
      <c r="N26" s="108">
        <v>1</v>
      </c>
      <c r="O26" s="106">
        <v>6</v>
      </c>
      <c r="P26" s="104" t="s">
        <v>29</v>
      </c>
      <c r="Q26" s="105">
        <v>2</v>
      </c>
      <c r="R26" s="125">
        <f>IF(OR(F26="",L26="",O26=""),"",IF(F26&gt;H26,3,IF(F26=H26,1,0))+IF(L26&gt;N26,3,IF(L26=N26,1,0))+IF(O26&gt;Q26,3,IF(O26=Q26,1,0)))</f>
        <v>6</v>
      </c>
      <c r="S26" s="110">
        <f>IF(OR(F26="",L26="",O26="",),"",(F26+L26+O26))</f>
        <v>8</v>
      </c>
      <c r="T26" s="110">
        <f>IF(OR(H26="",N26="",Q26=""),"",(H26+N26+Q26))</f>
        <v>3</v>
      </c>
      <c r="U26" s="111">
        <f>IF(OR(S26="",T26=""),"",S26-T26)</f>
        <v>5</v>
      </c>
      <c r="V26" s="112">
        <f>IF(Z26="","",RANK(Z26,Z25:Z28,1))</f>
        <v>1</v>
      </c>
      <c r="W26" s="42">
        <f>IF(R26="","",RANK(R26,R25:R28))</f>
        <v>1</v>
      </c>
      <c r="X26" s="11">
        <f>IF(U26="","",RANK(U26,U25:U28))</f>
        <v>1</v>
      </c>
      <c r="Y26" s="11">
        <f>IF(S26="","",RANK(S26,S25:S28))</f>
        <v>1</v>
      </c>
      <c r="Z26" s="12">
        <f>IF(OR(W26="",X26="",Y26=""),"",W26*100+X26*10+Y26)</f>
        <v>111</v>
      </c>
      <c r="AA26" s="2"/>
      <c r="AB26" s="2"/>
      <c r="AC26" s="2"/>
    </row>
    <row r="27" spans="1:29" ht="28.5" customHeight="1">
      <c r="A27" s="2"/>
      <c r="B27" s="43" t="s">
        <v>34</v>
      </c>
      <c r="C27" s="153" t="s">
        <v>87</v>
      </c>
      <c r="D27" s="154"/>
      <c r="E27" s="155"/>
      <c r="F27" s="104">
        <f>N25</f>
        <v>1</v>
      </c>
      <c r="G27" s="104" t="s">
        <v>29</v>
      </c>
      <c r="H27" s="105">
        <f>L25</f>
        <v>3</v>
      </c>
      <c r="I27" s="113">
        <f>N26</f>
        <v>1</v>
      </c>
      <c r="J27" s="104" t="s">
        <v>29</v>
      </c>
      <c r="K27" s="105">
        <f>L26</f>
        <v>0</v>
      </c>
      <c r="L27" s="145"/>
      <c r="M27" s="146"/>
      <c r="N27" s="147"/>
      <c r="O27" s="106">
        <v>5</v>
      </c>
      <c r="P27" s="107" t="s">
        <v>29</v>
      </c>
      <c r="Q27" s="108">
        <v>2</v>
      </c>
      <c r="R27" s="125">
        <f>IF(OR(F27="",I27="",O27=""),"",IF(F27&gt;H27,3,IF(F27=H27,1,0))+IF(I27&gt;K27,3,IF(I27=K27,1,0))+IF(O27&gt;Q27,3,IF(O27=Q27,1,0)))</f>
        <v>6</v>
      </c>
      <c r="S27" s="110">
        <f>IF(OR(F27="",I27="",O27=""),"",(F27+I27+O27))</f>
        <v>7</v>
      </c>
      <c r="T27" s="110">
        <f>IF(OR(H27="",K27="",Q27=""),"",(H27+K27+Q27))</f>
        <v>5</v>
      </c>
      <c r="U27" s="111">
        <f>IF(OR(S27="",T27=""),"",S27-T27)</f>
        <v>2</v>
      </c>
      <c r="V27" s="112">
        <f>IF(Z27="","",RANK(Z27,Z25:Z28,1))</f>
        <v>2</v>
      </c>
      <c r="W27" s="42">
        <f>IF(R27="","",RANK(R27,R25:R28))</f>
        <v>1</v>
      </c>
      <c r="X27" s="11">
        <f>IF(U27="","",RANK(U27,U25:U28))</f>
        <v>2</v>
      </c>
      <c r="Y27" s="11">
        <f>IF(S27="","",RANK(S27,S25:S28))</f>
        <v>2</v>
      </c>
      <c r="Z27" s="12">
        <f>IF(OR(W27="",X27="",Y27=""),"",W27*100+X27*10+Y27)</f>
        <v>122</v>
      </c>
      <c r="AA27" s="2"/>
      <c r="AB27" s="2"/>
      <c r="AC27" s="19"/>
    </row>
    <row r="28" spans="1:29" ht="28.5" customHeight="1" thickBot="1">
      <c r="A28" s="2"/>
      <c r="B28" s="44" t="s">
        <v>35</v>
      </c>
      <c r="C28" s="150" t="s">
        <v>88</v>
      </c>
      <c r="D28" s="151"/>
      <c r="E28" s="152"/>
      <c r="F28" s="114">
        <f>Q25</f>
        <v>0</v>
      </c>
      <c r="G28" s="114" t="s">
        <v>9</v>
      </c>
      <c r="H28" s="115">
        <f>O25</f>
        <v>2</v>
      </c>
      <c r="I28" s="116">
        <f>Q26</f>
        <v>2</v>
      </c>
      <c r="J28" s="114" t="s">
        <v>9</v>
      </c>
      <c r="K28" s="115">
        <f>O26</f>
        <v>6</v>
      </c>
      <c r="L28" s="116">
        <f>Q27</f>
        <v>2</v>
      </c>
      <c r="M28" s="114" t="s">
        <v>9</v>
      </c>
      <c r="N28" s="115">
        <f>O27</f>
        <v>5</v>
      </c>
      <c r="O28" s="142"/>
      <c r="P28" s="143"/>
      <c r="Q28" s="144"/>
      <c r="R28" s="126">
        <f>IF(OR(F28="",I28="",L28=""),"",IF(F28&gt;H28,3,IF(F28=H28,1,0))+IF(I28&gt;K28,3,IF(I28=K28,1,0))+IF(L28&gt;N28,3,IF(L28=N28,1,0)))</f>
        <v>0</v>
      </c>
      <c r="S28" s="118">
        <f>IF(OR(F28="",I28="",L28=""),"",(F28+I28+L28))</f>
        <v>4</v>
      </c>
      <c r="T28" s="118">
        <f>IF(OR(H28="",K28="",N28=""),"",(H28+K28+N28))</f>
        <v>13</v>
      </c>
      <c r="U28" s="119">
        <f>IF(OR(S28="",T28=""),"",S28-T28)</f>
        <v>-9</v>
      </c>
      <c r="V28" s="120">
        <f>IF(Z28="","",RANK(Z28,Z25:Z28,1))</f>
        <v>4</v>
      </c>
      <c r="W28" s="45">
        <f>IF(R28="","",RANK(R28,R25:R28))</f>
        <v>4</v>
      </c>
      <c r="X28" s="13">
        <f>IF(U28="","",RANK(U28,U25:U28))</f>
        <v>4</v>
      </c>
      <c r="Y28" s="13">
        <f>IF(S28="","",RANK(S28,S25:S28))</f>
        <v>4</v>
      </c>
      <c r="Z28" s="14">
        <f>IF(OR(W28="",X28="",Y28=""),"",W28*100+X28*10+Y28)</f>
        <v>444</v>
      </c>
      <c r="AA28" s="2"/>
      <c r="AB28" s="2"/>
      <c r="AC28" s="2"/>
    </row>
    <row r="29" spans="1:29" ht="14.25" customHeight="1">
      <c r="A29" s="2"/>
      <c r="B29" s="41"/>
      <c r="C29" s="84"/>
      <c r="D29" s="84"/>
      <c r="E29" s="8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85"/>
      <c r="S29" s="85"/>
      <c r="T29" s="85"/>
      <c r="U29" s="86"/>
      <c r="V29" s="86"/>
      <c r="W29" s="87"/>
      <c r="X29" s="88"/>
      <c r="Y29" s="88"/>
      <c r="Z29" s="89"/>
      <c r="AA29" s="2"/>
      <c r="AB29" s="2"/>
      <c r="AC29" s="2"/>
    </row>
    <row r="30" spans="1:29" ht="28.5" customHeight="1">
      <c r="A30" s="15"/>
      <c r="B30" s="50"/>
      <c r="C30" s="136" t="s">
        <v>39</v>
      </c>
      <c r="D30" s="136"/>
      <c r="E30" s="136" t="s">
        <v>40</v>
      </c>
      <c r="F30" s="136"/>
      <c r="G30" s="136"/>
      <c r="H30" s="136"/>
      <c r="I30" s="136"/>
      <c r="J30" s="136" t="s">
        <v>14</v>
      </c>
      <c r="K30" s="136"/>
      <c r="L30" s="136" t="s">
        <v>15</v>
      </c>
      <c r="M30" s="136"/>
      <c r="N30" s="136" t="s">
        <v>16</v>
      </c>
      <c r="O30" s="136"/>
      <c r="P30" s="31"/>
      <c r="Q30" s="31"/>
      <c r="R30" s="1"/>
      <c r="S30" s="51"/>
      <c r="T30" s="1"/>
      <c r="U30" s="51"/>
      <c r="V30" s="1"/>
      <c r="W30" s="51"/>
      <c r="X30" s="15"/>
      <c r="Y30" s="15"/>
      <c r="Z30" s="15"/>
      <c r="AA30" s="15"/>
      <c r="AB30" s="15"/>
      <c r="AC30" s="15"/>
    </row>
    <row r="31" spans="1:29" ht="28.5" customHeight="1">
      <c r="A31" s="15"/>
      <c r="B31" s="52" t="s">
        <v>41</v>
      </c>
      <c r="C31" s="132">
        <v>0.375</v>
      </c>
      <c r="D31" s="132"/>
      <c r="E31" s="133" t="s">
        <v>42</v>
      </c>
      <c r="F31" s="133"/>
      <c r="G31" s="53" t="s">
        <v>43</v>
      </c>
      <c r="H31" s="133" t="s">
        <v>44</v>
      </c>
      <c r="I31" s="133"/>
      <c r="J31" s="135" t="s">
        <v>45</v>
      </c>
      <c r="K31" s="135"/>
      <c r="L31" s="136" t="s">
        <v>46</v>
      </c>
      <c r="M31" s="136"/>
      <c r="N31" s="135" t="str">
        <f aca="true" t="shared" si="0" ref="N31:N36">J31</f>
        <v>Ｃ</v>
      </c>
      <c r="O31" s="135"/>
      <c r="P31" s="31"/>
      <c r="Q31" s="149" t="s">
        <v>47</v>
      </c>
      <c r="R31" s="149"/>
      <c r="S31" s="149"/>
      <c r="T31" s="149"/>
      <c r="U31" s="149"/>
      <c r="V31" s="149"/>
      <c r="W31" s="51"/>
      <c r="X31" s="15"/>
      <c r="Y31" s="15"/>
      <c r="Z31" s="15"/>
      <c r="AA31" s="54"/>
      <c r="AB31" s="55"/>
      <c r="AC31" s="55"/>
    </row>
    <row r="32" spans="1:29" ht="28.5" customHeight="1">
      <c r="A32" s="15"/>
      <c r="B32" s="52" t="s">
        <v>48</v>
      </c>
      <c r="C32" s="132">
        <v>0.4166666666666667</v>
      </c>
      <c r="D32" s="132"/>
      <c r="E32" s="133" t="s">
        <v>49</v>
      </c>
      <c r="F32" s="133"/>
      <c r="G32" s="53" t="s">
        <v>50</v>
      </c>
      <c r="H32" s="133" t="s">
        <v>51</v>
      </c>
      <c r="I32" s="133"/>
      <c r="J32" s="135" t="s">
        <v>52</v>
      </c>
      <c r="K32" s="135"/>
      <c r="L32" s="136" t="s">
        <v>53</v>
      </c>
      <c r="M32" s="136"/>
      <c r="N32" s="135" t="str">
        <f t="shared" si="0"/>
        <v>Ａ</v>
      </c>
      <c r="O32" s="135"/>
      <c r="P32" s="31"/>
      <c r="Q32" s="149"/>
      <c r="R32" s="149"/>
      <c r="S32" s="149"/>
      <c r="T32" s="149"/>
      <c r="U32" s="149"/>
      <c r="V32" s="149"/>
      <c r="W32" s="31"/>
      <c r="X32" s="15"/>
      <c r="Y32" s="15"/>
      <c r="Z32" s="15"/>
      <c r="AA32" s="56"/>
      <c r="AB32" s="57"/>
      <c r="AC32" s="58"/>
    </row>
    <row r="33" spans="1:29" ht="28.5" customHeight="1">
      <c r="A33" s="15"/>
      <c r="B33" s="52" t="s">
        <v>54</v>
      </c>
      <c r="C33" s="132">
        <v>0.4791666666666667</v>
      </c>
      <c r="D33" s="132"/>
      <c r="E33" s="134" t="s">
        <v>52</v>
      </c>
      <c r="F33" s="134"/>
      <c r="G33" s="53" t="s">
        <v>50</v>
      </c>
      <c r="H33" s="133" t="s">
        <v>49</v>
      </c>
      <c r="I33" s="133"/>
      <c r="J33" s="135" t="s">
        <v>53</v>
      </c>
      <c r="K33" s="135"/>
      <c r="L33" s="136" t="s">
        <v>51</v>
      </c>
      <c r="M33" s="136"/>
      <c r="N33" s="135" t="str">
        <f t="shared" si="0"/>
        <v>Ｂ</v>
      </c>
      <c r="O33" s="135"/>
      <c r="P33" s="31"/>
      <c r="Q33" s="31"/>
      <c r="R33" s="31"/>
      <c r="S33" s="31"/>
      <c r="T33" s="31"/>
      <c r="U33" s="31"/>
      <c r="V33" s="31"/>
      <c r="W33" s="31"/>
      <c r="X33" s="15"/>
      <c r="Y33" s="15"/>
      <c r="Z33" s="15"/>
      <c r="AA33" s="56"/>
      <c r="AB33" s="57"/>
      <c r="AC33" s="58"/>
    </row>
    <row r="34" spans="1:27" ht="28.5" customHeight="1">
      <c r="A34" s="15"/>
      <c r="B34" s="52" t="s">
        <v>55</v>
      </c>
      <c r="C34" s="132">
        <v>0.5208333333333334</v>
      </c>
      <c r="D34" s="132"/>
      <c r="E34" s="133" t="s">
        <v>53</v>
      </c>
      <c r="F34" s="133"/>
      <c r="G34" s="53" t="s">
        <v>50</v>
      </c>
      <c r="H34" s="134" t="s">
        <v>51</v>
      </c>
      <c r="I34" s="134"/>
      <c r="J34" s="135" t="s">
        <v>52</v>
      </c>
      <c r="K34" s="135"/>
      <c r="L34" s="136" t="s">
        <v>49</v>
      </c>
      <c r="M34" s="136"/>
      <c r="N34" s="135" t="str">
        <f t="shared" si="0"/>
        <v>Ａ</v>
      </c>
      <c r="O34" s="135"/>
      <c r="P34" s="31"/>
      <c r="W34" s="63"/>
      <c r="X34" s="63"/>
      <c r="Y34" s="63"/>
      <c r="Z34" s="63"/>
      <c r="AA34" s="63"/>
    </row>
    <row r="35" spans="1:29" ht="28.5" customHeight="1">
      <c r="A35" s="15"/>
      <c r="B35" s="52" t="s">
        <v>56</v>
      </c>
      <c r="C35" s="132">
        <v>0.5833333333333334</v>
      </c>
      <c r="D35" s="132"/>
      <c r="E35" s="133" t="s">
        <v>52</v>
      </c>
      <c r="F35" s="133"/>
      <c r="G35" s="53" t="s">
        <v>50</v>
      </c>
      <c r="H35" s="134" t="s">
        <v>51</v>
      </c>
      <c r="I35" s="134"/>
      <c r="J35" s="135" t="s">
        <v>53</v>
      </c>
      <c r="K35" s="135"/>
      <c r="L35" s="136" t="s">
        <v>49</v>
      </c>
      <c r="M35" s="136"/>
      <c r="N35" s="135" t="str">
        <f t="shared" si="0"/>
        <v>Ｂ</v>
      </c>
      <c r="O35" s="135"/>
      <c r="P35" s="31"/>
      <c r="Q35" s="31"/>
      <c r="R35" s="31"/>
      <c r="S35" s="31"/>
      <c r="T35" s="31"/>
      <c r="U35" s="31"/>
      <c r="V35" s="31"/>
      <c r="W35" s="31"/>
      <c r="X35" s="15"/>
      <c r="Y35" s="15"/>
      <c r="Z35" s="15"/>
      <c r="AA35" s="15"/>
      <c r="AB35" s="4"/>
      <c r="AC35" s="4"/>
    </row>
    <row r="36" spans="1:28" ht="28.5" customHeight="1">
      <c r="A36" s="15"/>
      <c r="B36" s="52" t="s">
        <v>57</v>
      </c>
      <c r="C36" s="132">
        <v>0.625</v>
      </c>
      <c r="D36" s="132"/>
      <c r="E36" s="133" t="s">
        <v>53</v>
      </c>
      <c r="F36" s="133"/>
      <c r="G36" s="53" t="s">
        <v>50</v>
      </c>
      <c r="H36" s="134" t="s">
        <v>49</v>
      </c>
      <c r="I36" s="134"/>
      <c r="J36" s="135" t="s">
        <v>51</v>
      </c>
      <c r="K36" s="135"/>
      <c r="L36" s="136" t="s">
        <v>52</v>
      </c>
      <c r="M36" s="136"/>
      <c r="N36" s="135" t="str">
        <f t="shared" si="0"/>
        <v>Ｄ</v>
      </c>
      <c r="O36" s="135"/>
      <c r="P36" s="31"/>
      <c r="V36" s="31"/>
      <c r="W36" s="31"/>
      <c r="X36" s="59"/>
      <c r="Y36" s="15"/>
      <c r="Z36" s="15"/>
      <c r="AA36" s="15"/>
      <c r="AB36" s="15"/>
    </row>
    <row r="37" spans="1:28" ht="14.25" customHeight="1">
      <c r="A37" s="1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63"/>
      <c r="R37" s="63"/>
      <c r="S37" s="63"/>
      <c r="V37" s="63"/>
      <c r="W37" s="63"/>
      <c r="X37" s="60"/>
      <c r="Y37" s="60"/>
      <c r="Z37" s="15"/>
      <c r="AA37" s="60"/>
      <c r="AB37" s="15"/>
    </row>
    <row r="38" spans="1:28" ht="21.75" customHeight="1">
      <c r="A38" s="15"/>
      <c r="B38" s="128" t="s">
        <v>59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 t="s">
        <v>90</v>
      </c>
      <c r="P38" s="129"/>
      <c r="Q38" s="129"/>
      <c r="R38" s="129"/>
      <c r="S38" s="129"/>
      <c r="T38" s="129" t="s">
        <v>17</v>
      </c>
      <c r="U38" s="129"/>
      <c r="V38" s="129"/>
      <c r="W38" s="71"/>
      <c r="X38" s="60"/>
      <c r="Y38" s="60"/>
      <c r="Z38" s="15"/>
      <c r="AA38" s="60"/>
      <c r="AB38" s="15"/>
    </row>
    <row r="39" spans="1:29" ht="21.75" customHeight="1">
      <c r="A39" s="15"/>
      <c r="B39" s="128" t="s">
        <v>60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61"/>
      <c r="P39" s="166" t="s">
        <v>58</v>
      </c>
      <c r="Q39" s="166"/>
      <c r="R39" s="166"/>
      <c r="S39" s="166"/>
      <c r="T39" s="63"/>
      <c r="U39" s="63"/>
      <c r="V39" s="71"/>
      <c r="W39" s="71"/>
      <c r="X39" s="15"/>
      <c r="Y39" s="15"/>
      <c r="Z39" s="15"/>
      <c r="AA39" s="62"/>
      <c r="AB39" s="60"/>
      <c r="AC39" s="60"/>
    </row>
    <row r="40" spans="3:21" ht="21.75" customHeight="1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167" t="s">
        <v>68</v>
      </c>
      <c r="Q40" s="167"/>
      <c r="R40" s="167"/>
      <c r="S40" s="167"/>
      <c r="T40" s="167"/>
      <c r="U40" s="93"/>
    </row>
    <row r="41" spans="2:26" ht="22.5" customHeight="1">
      <c r="B41" s="5"/>
      <c r="C41" s="80"/>
      <c r="D41" s="80"/>
      <c r="E41" s="80"/>
      <c r="F41" s="80"/>
      <c r="G41" s="80"/>
      <c r="H41" s="73"/>
      <c r="I41" s="81"/>
      <c r="J41" s="81"/>
      <c r="K41" s="81"/>
      <c r="L41" s="81"/>
      <c r="M41" s="81"/>
      <c r="N41" s="70"/>
      <c r="O41" s="8"/>
      <c r="P41" s="127" t="s">
        <v>89</v>
      </c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2:25" ht="30" customHeight="1">
      <c r="B42" s="5"/>
      <c r="C42" s="21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18"/>
    </row>
    <row r="43" spans="2:25" ht="18" customHeight="1">
      <c r="B43" s="5"/>
      <c r="C43" s="21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2:25" ht="18" customHeight="1">
      <c r="B44" s="5"/>
      <c r="C44" s="21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2:25" ht="18" customHeight="1">
      <c r="B45" s="5"/>
      <c r="C45" s="21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2:25" ht="18" customHeight="1">
      <c r="B46" s="5"/>
      <c r="C46" s="21"/>
      <c r="D46" s="82"/>
      <c r="E46" s="82"/>
      <c r="F46" s="82"/>
      <c r="G46" s="82"/>
      <c r="H46" s="22"/>
      <c r="I46" s="18"/>
      <c r="J46" s="23"/>
      <c r="K46" s="23"/>
      <c r="L46" s="23"/>
      <c r="M46" s="23"/>
      <c r="N46" s="23"/>
      <c r="O46" s="23"/>
      <c r="P46" s="18"/>
      <c r="Q46" s="18"/>
      <c r="R46" s="18"/>
      <c r="S46" s="20"/>
      <c r="T46" s="20"/>
      <c r="U46" s="24"/>
      <c r="V46" s="18"/>
      <c r="W46" s="23"/>
      <c r="X46" s="23"/>
      <c r="Y46" s="23"/>
    </row>
    <row r="47" spans="2:25" ht="18" customHeight="1">
      <c r="B47" s="5"/>
      <c r="C47" s="5"/>
      <c r="D47" s="1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8" spans="2:25" ht="18" customHeight="1">
      <c r="B48" s="5"/>
      <c r="C48" s="5"/>
      <c r="D48" s="1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</row>
    <row r="49" spans="2:25" ht="18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2:25" ht="13.5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</row>
    <row r="53" spans="30:42" ht="13.5" customHeight="1">
      <c r="AD53" s="72"/>
      <c r="AE53" s="77"/>
      <c r="AF53" s="77"/>
      <c r="AG53" s="76"/>
      <c r="AH53" s="76"/>
      <c r="AI53" s="76"/>
      <c r="AJ53" s="76"/>
      <c r="AK53" s="76"/>
      <c r="AL53" s="76"/>
      <c r="AM53" s="76"/>
      <c r="AN53" s="76"/>
      <c r="AO53" s="76"/>
      <c r="AP53" s="72"/>
    </row>
    <row r="54" spans="30:42" ht="13.5" customHeight="1">
      <c r="AD54" s="72"/>
      <c r="AE54" s="77"/>
      <c r="AF54" s="77"/>
      <c r="AG54" s="76"/>
      <c r="AH54" s="76"/>
      <c r="AI54" s="76"/>
      <c r="AJ54" s="76"/>
      <c r="AK54" s="76"/>
      <c r="AL54" s="76"/>
      <c r="AM54" s="76"/>
      <c r="AN54" s="76"/>
      <c r="AO54" s="76"/>
      <c r="AP54" s="72"/>
    </row>
    <row r="55" spans="30:42" ht="13.5">
      <c r="AD55" s="72"/>
      <c r="AE55" s="76"/>
      <c r="AF55" s="76"/>
      <c r="AG55" s="72"/>
      <c r="AH55" s="75"/>
      <c r="AI55" s="75"/>
      <c r="AJ55" s="75"/>
      <c r="AK55" s="75"/>
      <c r="AL55" s="75"/>
      <c r="AM55" s="75"/>
      <c r="AN55" s="75"/>
      <c r="AO55" s="75"/>
      <c r="AP55" s="72"/>
    </row>
    <row r="56" spans="30:42" ht="13.5">
      <c r="AD56" s="72"/>
      <c r="AE56" s="76"/>
      <c r="AF56" s="76"/>
      <c r="AG56" s="75"/>
      <c r="AH56" s="72"/>
      <c r="AI56" s="75"/>
      <c r="AJ56" s="75"/>
      <c r="AK56" s="75"/>
      <c r="AL56" s="75"/>
      <c r="AM56" s="75"/>
      <c r="AN56" s="75"/>
      <c r="AO56" s="75"/>
      <c r="AP56" s="72"/>
    </row>
    <row r="57" spans="30:42" ht="13.5">
      <c r="AD57" s="72"/>
      <c r="AE57" s="76"/>
      <c r="AF57" s="76"/>
      <c r="AG57" s="75"/>
      <c r="AH57" s="75"/>
      <c r="AI57" s="72"/>
      <c r="AJ57" s="75"/>
      <c r="AK57" s="75"/>
      <c r="AL57" s="75"/>
      <c r="AM57" s="75"/>
      <c r="AN57" s="75"/>
      <c r="AO57" s="75"/>
      <c r="AP57" s="72"/>
    </row>
    <row r="58" spans="30:42" ht="13.5">
      <c r="AD58" s="72"/>
      <c r="AE58" s="76"/>
      <c r="AF58" s="76"/>
      <c r="AG58" s="75"/>
      <c r="AH58" s="75"/>
      <c r="AI58" s="75"/>
      <c r="AJ58" s="72"/>
      <c r="AK58" s="75"/>
      <c r="AL58" s="75"/>
      <c r="AM58" s="75"/>
      <c r="AN58" s="75"/>
      <c r="AO58" s="75"/>
      <c r="AP58" s="72"/>
    </row>
    <row r="59" spans="30:42" ht="13.5">
      <c r="AD59" s="72"/>
      <c r="AE59" s="76"/>
      <c r="AF59" s="76"/>
      <c r="AG59" s="75"/>
      <c r="AH59" s="75"/>
      <c r="AI59" s="75"/>
      <c r="AJ59" s="75"/>
      <c r="AK59" s="72"/>
      <c r="AL59" s="75"/>
      <c r="AM59" s="75"/>
      <c r="AN59" s="75"/>
      <c r="AO59" s="75"/>
      <c r="AP59" s="72"/>
    </row>
    <row r="60" spans="30:42" ht="13.5">
      <c r="AD60" s="72"/>
      <c r="AE60" s="76"/>
      <c r="AF60" s="76"/>
      <c r="AG60" s="75"/>
      <c r="AH60" s="75"/>
      <c r="AI60" s="75"/>
      <c r="AJ60" s="75"/>
      <c r="AK60" s="75"/>
      <c r="AL60" s="72"/>
      <c r="AM60" s="75"/>
      <c r="AN60" s="75"/>
      <c r="AO60" s="75"/>
      <c r="AP60" s="72"/>
    </row>
    <row r="61" spans="30:42" ht="13.5">
      <c r="AD61" s="72"/>
      <c r="AE61" s="76"/>
      <c r="AF61" s="76"/>
      <c r="AG61" s="75"/>
      <c r="AH61" s="75"/>
      <c r="AI61" s="75"/>
      <c r="AJ61" s="75"/>
      <c r="AK61" s="75"/>
      <c r="AL61" s="75"/>
      <c r="AM61" s="72"/>
      <c r="AN61" s="75"/>
      <c r="AO61" s="75"/>
      <c r="AP61" s="72"/>
    </row>
    <row r="62" spans="30:42" ht="13.5">
      <c r="AD62" s="72"/>
      <c r="AE62" s="76"/>
      <c r="AF62" s="76"/>
      <c r="AG62" s="75"/>
      <c r="AH62" s="75"/>
      <c r="AI62" s="75"/>
      <c r="AJ62" s="75"/>
      <c r="AK62" s="75"/>
      <c r="AL62" s="75"/>
      <c r="AM62" s="75"/>
      <c r="AN62" s="72"/>
      <c r="AO62" s="75"/>
      <c r="AP62" s="72"/>
    </row>
    <row r="63" spans="30:42" ht="13.5">
      <c r="AD63" s="72"/>
      <c r="AE63" s="76"/>
      <c r="AF63" s="76"/>
      <c r="AG63" s="75"/>
      <c r="AH63" s="75"/>
      <c r="AI63" s="75"/>
      <c r="AJ63" s="75"/>
      <c r="AK63" s="75"/>
      <c r="AL63" s="75"/>
      <c r="AM63" s="75"/>
      <c r="AN63" s="75"/>
      <c r="AO63" s="72"/>
      <c r="AP63" s="72"/>
    </row>
    <row r="64" spans="30:42" ht="13.5">
      <c r="AD64" s="72"/>
      <c r="AE64" s="76"/>
      <c r="AF64" s="76"/>
      <c r="AG64" s="75"/>
      <c r="AH64" s="75"/>
      <c r="AI64" s="75"/>
      <c r="AJ64" s="75"/>
      <c r="AK64" s="75"/>
      <c r="AL64" s="75"/>
      <c r="AM64" s="75"/>
      <c r="AN64" s="75"/>
      <c r="AO64" s="72"/>
      <c r="AP64" s="72"/>
    </row>
    <row r="65" spans="31:41" ht="13.5">
      <c r="AE65" s="74"/>
      <c r="AF65" s="74"/>
      <c r="AG65" s="75"/>
      <c r="AH65" s="75"/>
      <c r="AI65" s="75"/>
      <c r="AJ65" s="75"/>
      <c r="AK65" s="75"/>
      <c r="AL65" s="75"/>
      <c r="AM65" s="75"/>
      <c r="AN65" s="75"/>
      <c r="AO65" s="72"/>
    </row>
    <row r="66" spans="31:41" ht="13.5">
      <c r="AE66" s="74"/>
      <c r="AF66" s="74"/>
      <c r="AG66" s="75"/>
      <c r="AH66" s="75"/>
      <c r="AI66" s="75"/>
      <c r="AJ66" s="75"/>
      <c r="AK66" s="75"/>
      <c r="AL66" s="75"/>
      <c r="AM66" s="75"/>
      <c r="AN66" s="75"/>
      <c r="AO66" s="72"/>
    </row>
    <row r="67" spans="33:37" ht="13.5">
      <c r="AG67" s="72"/>
      <c r="AH67" s="72"/>
      <c r="AI67" s="72"/>
      <c r="AJ67" s="72"/>
      <c r="AK67" s="72"/>
    </row>
    <row r="68" spans="31:42" ht="13.5" customHeight="1">
      <c r="AE68" s="77"/>
      <c r="AF68" s="77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31:42" ht="13.5" customHeight="1">
      <c r="AE69" s="77"/>
      <c r="AF69" s="77"/>
      <c r="AG69" s="76"/>
      <c r="AH69" s="76"/>
      <c r="AI69" s="76"/>
      <c r="AJ69" s="76"/>
      <c r="AK69" s="76"/>
      <c r="AL69" s="76"/>
      <c r="AM69" s="76"/>
      <c r="AN69" s="76"/>
      <c r="AO69" s="76"/>
      <c r="AP69" s="72"/>
    </row>
    <row r="70" spans="31:42" ht="13.5">
      <c r="AE70" s="76"/>
      <c r="AF70" s="76"/>
      <c r="AG70" s="72"/>
      <c r="AH70" s="75"/>
      <c r="AI70" s="75"/>
      <c r="AJ70" s="75"/>
      <c r="AK70" s="75"/>
      <c r="AL70" s="75"/>
      <c r="AM70" s="75"/>
      <c r="AN70" s="75"/>
      <c r="AO70" s="75"/>
      <c r="AP70" s="75"/>
    </row>
    <row r="71" spans="31:42" ht="13.5">
      <c r="AE71" s="76"/>
      <c r="AF71" s="76"/>
      <c r="AG71" s="75"/>
      <c r="AH71" s="72"/>
      <c r="AI71" s="75"/>
      <c r="AJ71" s="75"/>
      <c r="AK71" s="75"/>
      <c r="AL71" s="75"/>
      <c r="AM71" s="75"/>
      <c r="AN71" s="75"/>
      <c r="AO71" s="75"/>
      <c r="AP71" s="75"/>
    </row>
    <row r="72" spans="31:42" ht="13.5">
      <c r="AE72" s="76"/>
      <c r="AF72" s="76"/>
      <c r="AG72" s="75"/>
      <c r="AH72" s="75"/>
      <c r="AI72" s="72"/>
      <c r="AJ72" s="75"/>
      <c r="AK72" s="75"/>
      <c r="AL72" s="75"/>
      <c r="AM72" s="75"/>
      <c r="AN72" s="75"/>
      <c r="AO72" s="75"/>
      <c r="AP72" s="75"/>
    </row>
    <row r="73" spans="31:42" ht="13.5">
      <c r="AE73" s="76"/>
      <c r="AF73" s="76"/>
      <c r="AG73" s="75"/>
      <c r="AH73" s="75"/>
      <c r="AI73" s="75"/>
      <c r="AJ73" s="72"/>
      <c r="AK73" s="75"/>
      <c r="AL73" s="75"/>
      <c r="AM73" s="75"/>
      <c r="AN73" s="75"/>
      <c r="AO73" s="75"/>
      <c r="AP73" s="75"/>
    </row>
    <row r="74" spans="31:42" ht="13.5">
      <c r="AE74" s="76"/>
      <c r="AF74" s="76"/>
      <c r="AG74" s="75"/>
      <c r="AH74" s="75"/>
      <c r="AI74" s="75"/>
      <c r="AJ74" s="75"/>
      <c r="AK74" s="72"/>
      <c r="AL74" s="75"/>
      <c r="AM74" s="75"/>
      <c r="AN74" s="75"/>
      <c r="AO74" s="75"/>
      <c r="AP74" s="75"/>
    </row>
    <row r="75" spans="31:42" ht="13.5">
      <c r="AE75" s="76"/>
      <c r="AF75" s="76"/>
      <c r="AG75" s="75"/>
      <c r="AH75" s="75"/>
      <c r="AI75" s="75"/>
      <c r="AJ75" s="75"/>
      <c r="AK75" s="75"/>
      <c r="AL75" s="72"/>
      <c r="AM75" s="75"/>
      <c r="AN75" s="75"/>
      <c r="AO75" s="75"/>
      <c r="AP75" s="75"/>
    </row>
    <row r="76" spans="31:42" ht="13.5">
      <c r="AE76" s="76"/>
      <c r="AF76" s="76"/>
      <c r="AG76" s="75"/>
      <c r="AH76" s="75"/>
      <c r="AI76" s="75"/>
      <c r="AJ76" s="75"/>
      <c r="AK76" s="75"/>
      <c r="AL76" s="75"/>
      <c r="AM76" s="72"/>
      <c r="AN76" s="75"/>
      <c r="AO76" s="75"/>
      <c r="AP76" s="75"/>
    </row>
    <row r="77" spans="31:42" ht="13.5">
      <c r="AE77" s="76"/>
      <c r="AF77" s="76"/>
      <c r="AG77" s="75"/>
      <c r="AH77" s="75"/>
      <c r="AI77" s="75"/>
      <c r="AJ77" s="75"/>
      <c r="AK77" s="75"/>
      <c r="AL77" s="75"/>
      <c r="AM77" s="75"/>
      <c r="AN77" s="72"/>
      <c r="AO77" s="75"/>
      <c r="AP77" s="75"/>
    </row>
    <row r="78" spans="31:42" ht="13.5">
      <c r="AE78" s="76"/>
      <c r="AF78" s="76"/>
      <c r="AG78" s="75"/>
      <c r="AH78" s="75"/>
      <c r="AI78" s="75"/>
      <c r="AJ78" s="75"/>
      <c r="AK78" s="75"/>
      <c r="AL78" s="75"/>
      <c r="AM78" s="75"/>
      <c r="AN78" s="75"/>
      <c r="AO78" s="72"/>
      <c r="AP78" s="75"/>
    </row>
    <row r="79" spans="31:42" ht="13.5">
      <c r="AE79" s="76"/>
      <c r="AF79" s="72"/>
      <c r="AG79" s="75"/>
      <c r="AH79" s="75"/>
      <c r="AI79" s="75"/>
      <c r="AJ79" s="75"/>
      <c r="AK79" s="75"/>
      <c r="AL79" s="75"/>
      <c r="AM79" s="75"/>
      <c r="AN79" s="75"/>
      <c r="AO79" s="75"/>
      <c r="AP79" s="72"/>
    </row>
  </sheetData>
  <sheetProtection/>
  <mergeCells count="122">
    <mergeCell ref="M5:N5"/>
    <mergeCell ref="E11:F11"/>
    <mergeCell ref="C8:E8"/>
    <mergeCell ref="I8:K8"/>
    <mergeCell ref="C9:E9"/>
    <mergeCell ref="F6:H6"/>
    <mergeCell ref="I6:K6"/>
    <mergeCell ref="L6:N6"/>
    <mergeCell ref="O38:S38"/>
    <mergeCell ref="P39:S39"/>
    <mergeCell ref="P40:T40"/>
    <mergeCell ref="O6:Q6"/>
    <mergeCell ref="B12:E12"/>
    <mergeCell ref="F12:H12"/>
    <mergeCell ref="I12:K12"/>
    <mergeCell ref="L12:N12"/>
    <mergeCell ref="O12:Q12"/>
    <mergeCell ref="L9:N9"/>
    <mergeCell ref="C10:E10"/>
    <mergeCell ref="M11:N11"/>
    <mergeCell ref="B6:E6"/>
    <mergeCell ref="C14:E14"/>
    <mergeCell ref="I14:K14"/>
    <mergeCell ref="C15:E15"/>
    <mergeCell ref="L15:N15"/>
    <mergeCell ref="C7:E7"/>
    <mergeCell ref="F7:H7"/>
    <mergeCell ref="O10:Q10"/>
    <mergeCell ref="C13:E13"/>
    <mergeCell ref="F13:H13"/>
    <mergeCell ref="G11:I11"/>
    <mergeCell ref="AA21:AA22"/>
    <mergeCell ref="C22:E22"/>
    <mergeCell ref="O22:Q22"/>
    <mergeCell ref="B18:E18"/>
    <mergeCell ref="F18:H18"/>
    <mergeCell ref="C16:E16"/>
    <mergeCell ref="O16:Q16"/>
    <mergeCell ref="L21:N21"/>
    <mergeCell ref="L18:N18"/>
    <mergeCell ref="O18:Q18"/>
    <mergeCell ref="C26:E26"/>
    <mergeCell ref="I26:K26"/>
    <mergeCell ref="C19:E19"/>
    <mergeCell ref="F19:H19"/>
    <mergeCell ref="L24:N24"/>
    <mergeCell ref="O24:Q24"/>
    <mergeCell ref="C27:E27"/>
    <mergeCell ref="C20:E20"/>
    <mergeCell ref="I20:K20"/>
    <mergeCell ref="C21:E21"/>
    <mergeCell ref="B24:E24"/>
    <mergeCell ref="F24:H24"/>
    <mergeCell ref="I24:K24"/>
    <mergeCell ref="C25:E25"/>
    <mergeCell ref="F25:H25"/>
    <mergeCell ref="M23:N23"/>
    <mergeCell ref="O23:R23"/>
    <mergeCell ref="C33:D33"/>
    <mergeCell ref="E33:F33"/>
    <mergeCell ref="C28:E28"/>
    <mergeCell ref="C30:D30"/>
    <mergeCell ref="E30:I30"/>
    <mergeCell ref="C32:D32"/>
    <mergeCell ref="E32:F32"/>
    <mergeCell ref="H32:I32"/>
    <mergeCell ref="N32:O32"/>
    <mergeCell ref="C31:D31"/>
    <mergeCell ref="E31:F31"/>
    <mergeCell ref="H31:I31"/>
    <mergeCell ref="L31:M31"/>
    <mergeCell ref="N31:O31"/>
    <mergeCell ref="O28:Q28"/>
    <mergeCell ref="L27:N27"/>
    <mergeCell ref="G23:I23"/>
    <mergeCell ref="I18:K18"/>
    <mergeCell ref="Q31:V32"/>
    <mergeCell ref="J30:K30"/>
    <mergeCell ref="L30:M30"/>
    <mergeCell ref="N30:O30"/>
    <mergeCell ref="J32:K32"/>
    <mergeCell ref="L32:M32"/>
    <mergeCell ref="G5:I5"/>
    <mergeCell ref="O5:R5"/>
    <mergeCell ref="C35:D35"/>
    <mergeCell ref="E35:F35"/>
    <mergeCell ref="C34:D34"/>
    <mergeCell ref="E34:F34"/>
    <mergeCell ref="H33:I33"/>
    <mergeCell ref="J33:K33"/>
    <mergeCell ref="G17:I17"/>
    <mergeCell ref="J31:K31"/>
    <mergeCell ref="J35:K35"/>
    <mergeCell ref="L35:M35"/>
    <mergeCell ref="N35:O35"/>
    <mergeCell ref="L33:M33"/>
    <mergeCell ref="N33:O33"/>
    <mergeCell ref="E1:S1"/>
    <mergeCell ref="H2:Q2"/>
    <mergeCell ref="S3:U3"/>
    <mergeCell ref="Q3:R3"/>
    <mergeCell ref="E5:F5"/>
    <mergeCell ref="E36:F36"/>
    <mergeCell ref="H34:I34"/>
    <mergeCell ref="J34:K34"/>
    <mergeCell ref="L36:M36"/>
    <mergeCell ref="N36:O36"/>
    <mergeCell ref="H36:I36"/>
    <mergeCell ref="J36:K36"/>
    <mergeCell ref="L34:M34"/>
    <mergeCell ref="N34:O34"/>
    <mergeCell ref="H35:I35"/>
    <mergeCell ref="P41:Z41"/>
    <mergeCell ref="B38:N38"/>
    <mergeCell ref="B39:N39"/>
    <mergeCell ref="T38:V38"/>
    <mergeCell ref="O11:R11"/>
    <mergeCell ref="E17:F17"/>
    <mergeCell ref="M17:N17"/>
    <mergeCell ref="O17:R17"/>
    <mergeCell ref="E23:F23"/>
    <mergeCell ref="C36:D36"/>
  </mergeCells>
  <printOptions horizontalCentered="1"/>
  <pageMargins left="0.3937007874015748" right="0.3937007874015748" top="0.5905511811023623" bottom="0.3937007874015748" header="0.31496062992125984" footer="0.196850393700787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2013-09-09T03:37:07Z</dcterms:modified>
  <cp:category/>
  <cp:version/>
  <cp:contentType/>
  <cp:contentStatus/>
</cp:coreProperties>
</file>