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1150" windowHeight="8445" tabRatio="632" activeTab="0"/>
  </bookViews>
  <sheets>
    <sheet name="３次予選・決定戦" sheetId="1" r:id="rId1"/>
    <sheet name="Sheet1" sheetId="2" r:id="rId2"/>
  </sheets>
  <definedNames>
    <definedName name="_xlnm.Print_Area" localSheetId="0">'３次予選・決定戦'!$A$1:$AA$38</definedName>
  </definedNames>
  <calcPr fullCalcOnLoad="1"/>
</workbook>
</file>

<file path=xl/sharedStrings.xml><?xml version="1.0" encoding="utf-8"?>
<sst xmlns="http://schemas.openxmlformats.org/spreadsheetml/2006/main" count="141" uniqueCount="76">
  <si>
    <t>試合時間：</t>
  </si>
  <si>
    <t>１５分－５分－１５分</t>
  </si>
  <si>
    <t>第１組</t>
  </si>
  <si>
    <t>得点</t>
  </si>
  <si>
    <t>失点</t>
  </si>
  <si>
    <t>得失点</t>
  </si>
  <si>
    <t>勝点順位</t>
  </si>
  <si>
    <t>得失点順位</t>
  </si>
  <si>
    <t>得点率位</t>
  </si>
  <si>
    <t>第２組</t>
  </si>
  <si>
    <t>－</t>
  </si>
  <si>
    <t>－</t>
  </si>
  <si>
    <t>主審</t>
  </si>
  <si>
    <t>副審</t>
  </si>
  <si>
    <t>予備審</t>
  </si>
  <si>
    <t xml:space="preserve"> 順位</t>
  </si>
  <si>
    <t>point</t>
  </si>
  <si>
    <t>A</t>
  </si>
  <si>
    <t>－</t>
  </si>
  <si>
    <t>B</t>
  </si>
  <si>
    <t>C</t>
  </si>
  <si>
    <t>D</t>
  </si>
  <si>
    <t>時間</t>
  </si>
  <si>
    <t>対戦相手</t>
  </si>
  <si>
    <t>Ａ</t>
  </si>
  <si>
    <t>-</t>
  </si>
  <si>
    <t>Ｂ</t>
  </si>
  <si>
    <t>Ｃ</t>
  </si>
  <si>
    <t>Ｄ</t>
  </si>
  <si>
    <t>B</t>
  </si>
  <si>
    <t>C</t>
  </si>
  <si>
    <t>D</t>
  </si>
  <si>
    <t>スケジュール</t>
  </si>
  <si>
    <t>Ｃ</t>
  </si>
  <si>
    <t>※３試合目と５試合目の開始時間は、</t>
  </si>
  <si>
    <t>Ａ</t>
  </si>
  <si>
    <t>必ず守ってください。</t>
  </si>
  <si>
    <t>Ｂ</t>
  </si>
  <si>
    <t>Ｄ</t>
  </si>
  <si>
    <t>※各組の１位は県大会出場　</t>
  </si>
  <si>
    <t>同点の時：延長（５分ハーフ）</t>
  </si>
  <si>
    <t>延長後同点の時：PK方式（３人）</t>
  </si>
  <si>
    <t>会　 場　：（</t>
  </si>
  <si>
    <t>）</t>
  </si>
  <si>
    <t>主　審</t>
  </si>
  <si>
    <t>副審Ａ-１</t>
  </si>
  <si>
    <t>副審Ａ－２</t>
  </si>
  <si>
    <t>予備審判</t>
  </si>
  <si>
    <t>３次予選１組１位</t>
  </si>
  <si>
    <t>３次予選２組１位</t>
  </si>
  <si>
    <t>10:00</t>
  </si>
  <si>
    <t>―</t>
  </si>
  <si>
    <t>日　時：</t>
  </si>
  <si>
    <t>会　場：</t>
  </si>
  <si>
    <t>日　程</t>
  </si>
  <si>
    <t>甲賀ブロック3次予選</t>
  </si>
  <si>
    <t>勝点</t>
  </si>
  <si>
    <t>第４５回　滋賀県サッカースポーツ少年団選手権大会</t>
  </si>
  <si>
    <t>【代表決定戦】</t>
  </si>
  <si>
    <t>※各組の２位は代表決定戦へ</t>
  </si>
  <si>
    <t>２次予選１組１位</t>
  </si>
  <si>
    <t>２次予選２組１位</t>
  </si>
  <si>
    <t>大　原</t>
  </si>
  <si>
    <t>石部南</t>
  </si>
  <si>
    <t>平成25年9月23日(月）</t>
  </si>
  <si>
    <t>９月１６日(月)</t>
  </si>
  <si>
    <t>土　山小学校</t>
  </si>
  <si>
    <t>小　原小学校</t>
  </si>
  <si>
    <t>水口</t>
  </si>
  <si>
    <t>土山</t>
  </si>
  <si>
    <t>菩提寺</t>
  </si>
  <si>
    <t>伴谷</t>
  </si>
  <si>
    <t>三雲</t>
  </si>
  <si>
    <t>油日</t>
  </si>
  <si>
    <t>小原</t>
  </si>
  <si>
    <t>三雲東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</si>
</sst>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&quot;月&quot;d&quot;日&quot;\(aaa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medium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thin">
        <color indexed="8"/>
      </right>
      <top style="medium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medium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medium"/>
      <bottom style="dotted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0" fillId="0" borderId="37" xfId="0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38" xfId="0" applyFont="1" applyFill="1" applyBorder="1" applyAlignment="1">
      <alignment horizontal="center" vertical="center" wrapText="1" shrinkToFit="1"/>
    </xf>
    <xf numFmtId="0" fontId="0" fillId="0" borderId="39" xfId="0" applyFill="1" applyBorder="1" applyAlignment="1" applyProtection="1">
      <alignment horizontal="center" vertical="center"/>
      <protection/>
    </xf>
    <xf numFmtId="176" fontId="2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176" fontId="2" fillId="0" borderId="42" xfId="0" applyNumberFormat="1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176" fontId="2" fillId="0" borderId="4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49" fontId="15" fillId="0" borderId="47" xfId="0" applyNumberFormat="1" applyFont="1" applyBorder="1" applyAlignment="1" applyProtection="1">
      <alignment horizontal="center" vertical="center" wrapText="1"/>
      <protection/>
    </xf>
    <xf numFmtId="0" fontId="17" fillId="0" borderId="47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56" fontId="6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56" fontId="6" fillId="0" borderId="45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Fill="1" applyBorder="1" applyAlignment="1" applyProtection="1">
      <alignment horizontal="distributed" vertical="center"/>
      <protection locked="0"/>
    </xf>
    <xf numFmtId="0" fontId="15" fillId="0" borderId="51" xfId="0" applyFont="1" applyFill="1" applyBorder="1" applyAlignment="1" applyProtection="1">
      <alignment horizontal="distributed" vertical="center"/>
      <protection locked="0"/>
    </xf>
    <xf numFmtId="0" fontId="15" fillId="0" borderId="56" xfId="0" applyFont="1" applyFill="1" applyBorder="1" applyAlignment="1" applyProtection="1">
      <alignment horizontal="distributed" vertical="center"/>
      <protection locked="0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distributed" vertical="center"/>
      <protection locked="0"/>
    </xf>
    <xf numFmtId="0" fontId="15" fillId="0" borderId="48" xfId="0" applyFont="1" applyFill="1" applyBorder="1" applyAlignment="1" applyProtection="1">
      <alignment horizontal="distributed" vertical="center"/>
      <protection locked="0"/>
    </xf>
    <xf numFmtId="0" fontId="15" fillId="0" borderId="63" xfId="0" applyFont="1" applyFill="1" applyBorder="1" applyAlignment="1" applyProtection="1">
      <alignment horizontal="distributed" vertical="center"/>
      <protection locked="0"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distributed" vertical="center"/>
      <protection/>
    </xf>
    <xf numFmtId="0" fontId="15" fillId="0" borderId="71" xfId="0" applyFont="1" applyBorder="1" applyAlignment="1" applyProtection="1">
      <alignment horizontal="distributed" vertical="center"/>
      <protection/>
    </xf>
    <xf numFmtId="0" fontId="15" fillId="0" borderId="72" xfId="0" applyFont="1" applyBorder="1" applyAlignment="1" applyProtection="1">
      <alignment horizontal="distributed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left" vertical="center" indent="1"/>
      <protection/>
    </xf>
    <xf numFmtId="0" fontId="15" fillId="0" borderId="73" xfId="0" applyFont="1" applyFill="1" applyBorder="1" applyAlignment="1" applyProtection="1">
      <alignment horizontal="distributed" vertical="center"/>
      <protection locked="0"/>
    </xf>
    <xf numFmtId="0" fontId="15" fillId="0" borderId="74" xfId="0" applyFont="1" applyFill="1" applyBorder="1" applyAlignment="1" applyProtection="1">
      <alignment horizontal="distributed" vertical="center"/>
      <protection locked="0"/>
    </xf>
    <xf numFmtId="0" fontId="15" fillId="0" borderId="75" xfId="0" applyFont="1" applyFill="1" applyBorder="1" applyAlignment="1" applyProtection="1">
      <alignment horizontal="distributed" vertical="center"/>
      <protection locked="0"/>
    </xf>
    <xf numFmtId="0" fontId="0" fillId="0" borderId="76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20" fontId="4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15" fillId="0" borderId="82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5" fillId="0" borderId="83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right" vertical="center"/>
      <protection/>
    </xf>
    <xf numFmtId="0" fontId="10" fillId="0" borderId="84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49" fontId="6" fillId="0" borderId="89" xfId="0" applyNumberFormat="1" applyFont="1" applyBorder="1" applyAlignment="1" applyProtection="1">
      <alignment horizontal="center" vertical="center"/>
      <protection/>
    </xf>
    <xf numFmtId="49" fontId="6" fillId="0" borderId="70" xfId="0" applyNumberFormat="1" applyFont="1" applyBorder="1" applyAlignment="1" applyProtection="1">
      <alignment horizontal="center" vertical="center"/>
      <protection/>
    </xf>
    <xf numFmtId="0" fontId="15" fillId="0" borderId="82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83" xfId="0" applyFont="1" applyFill="1" applyBorder="1" applyAlignment="1" applyProtection="1">
      <alignment horizontal="center" vertical="center" wrapText="1"/>
      <protection/>
    </xf>
    <xf numFmtId="0" fontId="15" fillId="0" borderId="90" xfId="0" applyFont="1" applyBorder="1" applyAlignment="1" applyProtection="1">
      <alignment horizontal="center" vertical="center" wrapText="1"/>
      <protection/>
    </xf>
    <xf numFmtId="0" fontId="15" fillId="0" borderId="91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45" xfId="0" applyFont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0" borderId="92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80" zoomScaleNormal="80" zoomScalePageLayoutView="0" workbookViewId="0" topLeftCell="A1">
      <selection activeCell="AD7" sqref="AD7"/>
    </sheetView>
  </sheetViews>
  <sheetFormatPr defaultColWidth="9.00390625" defaultRowHeight="13.5"/>
  <cols>
    <col min="1" max="1" width="2.50390625" style="0" customWidth="1"/>
    <col min="2" max="2" width="3.25390625" style="0" customWidth="1"/>
    <col min="3" max="17" width="4.00390625" style="0" customWidth="1"/>
    <col min="18" max="18" width="6.50390625" style="0" customWidth="1"/>
    <col min="19" max="20" width="7.125" style="0" customWidth="1"/>
    <col min="21" max="21" width="7.625" style="0" customWidth="1"/>
    <col min="22" max="22" width="6.625" style="0" customWidth="1"/>
    <col min="23" max="26" width="0" style="0" hidden="1" customWidth="1"/>
    <col min="27" max="29" width="1.625" style="0" customWidth="1"/>
  </cols>
  <sheetData>
    <row r="1" spans="1:29" ht="30" customHeight="1">
      <c r="A1" s="2"/>
      <c r="B1" s="85"/>
      <c r="C1" s="85"/>
      <c r="D1" s="116" t="s">
        <v>57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85"/>
      <c r="V1" s="85"/>
      <c r="W1" s="85"/>
      <c r="X1" s="85"/>
      <c r="Y1" s="85"/>
      <c r="Z1" s="85"/>
      <c r="AA1" s="43"/>
      <c r="AB1" s="43"/>
      <c r="AC1" s="43"/>
    </row>
    <row r="2" spans="1:29" ht="21" customHeight="1">
      <c r="A2" s="2"/>
      <c r="B2" s="20"/>
      <c r="C2" s="20"/>
      <c r="D2" s="20"/>
      <c r="E2" s="20"/>
      <c r="F2" s="20"/>
      <c r="G2" s="20"/>
      <c r="H2" s="114" t="s">
        <v>55</v>
      </c>
      <c r="I2" s="114"/>
      <c r="J2" s="114"/>
      <c r="K2" s="114"/>
      <c r="L2" s="114"/>
      <c r="M2" s="114"/>
      <c r="N2" s="114"/>
      <c r="O2" s="114"/>
      <c r="P2" s="114"/>
      <c r="Q2" s="114"/>
      <c r="R2" s="44"/>
      <c r="S2" s="44"/>
      <c r="T2" s="44"/>
      <c r="U2" s="44"/>
      <c r="V2" s="44"/>
      <c r="W2" s="44"/>
      <c r="X2" s="2"/>
      <c r="Y2" s="2"/>
      <c r="Z2" s="2"/>
      <c r="AA2" s="2"/>
      <c r="AB2" s="43"/>
      <c r="AC2" s="43"/>
    </row>
    <row r="3" spans="1:29" ht="18" customHeight="1">
      <c r="A3" s="2"/>
      <c r="B3" s="45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8"/>
      <c r="O3" s="48"/>
      <c r="P3" s="48"/>
      <c r="Q3" s="115" t="s">
        <v>0</v>
      </c>
      <c r="R3" s="115"/>
      <c r="S3" s="99" t="s">
        <v>1</v>
      </c>
      <c r="T3" s="99"/>
      <c r="U3" s="99"/>
      <c r="V3" s="2"/>
      <c r="W3" s="2"/>
      <c r="X3" s="2"/>
      <c r="Y3" s="2"/>
      <c r="Z3" s="2"/>
      <c r="AA3" s="2"/>
      <c r="AB3" s="16"/>
      <c r="AC3" s="16"/>
    </row>
    <row r="4" spans="1:29" ht="22.5" customHeight="1" thickBot="1">
      <c r="A4" s="2"/>
      <c r="B4" s="160" t="s">
        <v>2</v>
      </c>
      <c r="C4" s="160"/>
      <c r="D4" s="160"/>
      <c r="E4" s="123" t="s">
        <v>52</v>
      </c>
      <c r="F4" s="123"/>
      <c r="G4" s="101" t="s">
        <v>65</v>
      </c>
      <c r="H4" s="101"/>
      <c r="I4" s="101"/>
      <c r="J4" s="101"/>
      <c r="K4" s="101"/>
      <c r="L4" s="83"/>
      <c r="M4" s="123" t="s">
        <v>53</v>
      </c>
      <c r="N4" s="123"/>
      <c r="O4" s="124" t="s">
        <v>66</v>
      </c>
      <c r="P4" s="124"/>
      <c r="Q4" s="124"/>
      <c r="R4" s="124"/>
      <c r="S4" s="84"/>
      <c r="T4" s="84"/>
      <c r="U4" s="84"/>
      <c r="V4" s="2"/>
      <c r="W4" s="50"/>
      <c r="X4" s="50"/>
      <c r="Y4" s="50"/>
      <c r="Z4" s="2"/>
      <c r="AA4" s="16"/>
      <c r="AB4" s="16"/>
      <c r="AC4" s="16"/>
    </row>
    <row r="5" spans="1:29" ht="28.5" customHeight="1" thickBot="1">
      <c r="A5" s="2"/>
      <c r="B5" s="117"/>
      <c r="C5" s="118"/>
      <c r="D5" s="118"/>
      <c r="E5" s="119"/>
      <c r="F5" s="120" t="str">
        <f>IF(ISBLANK(C6),"",+C6)</f>
        <v>水口</v>
      </c>
      <c r="G5" s="121"/>
      <c r="H5" s="121"/>
      <c r="I5" s="121" t="str">
        <f>IF(ISBLANK(C7),"",+C7)</f>
        <v>土山</v>
      </c>
      <c r="J5" s="121"/>
      <c r="K5" s="121"/>
      <c r="L5" s="121" t="str">
        <f>IF(ISBLANK(C8),"",+C8)</f>
        <v>菩提寺</v>
      </c>
      <c r="M5" s="121"/>
      <c r="N5" s="121"/>
      <c r="O5" s="121" t="str">
        <f>IF(ISBLANK(C9),"",+C9)</f>
        <v>伴谷</v>
      </c>
      <c r="P5" s="121"/>
      <c r="Q5" s="122"/>
      <c r="R5" s="97" t="s">
        <v>56</v>
      </c>
      <c r="S5" s="23" t="s">
        <v>3</v>
      </c>
      <c r="T5" s="23" t="s">
        <v>4</v>
      </c>
      <c r="U5" s="24" t="s">
        <v>5</v>
      </c>
      <c r="V5" s="25" t="s">
        <v>15</v>
      </c>
      <c r="W5" s="51" t="s">
        <v>6</v>
      </c>
      <c r="X5" s="52" t="s">
        <v>7</v>
      </c>
      <c r="Y5" s="53" t="s">
        <v>8</v>
      </c>
      <c r="Z5" s="26" t="s">
        <v>16</v>
      </c>
      <c r="AA5" s="16"/>
      <c r="AB5" s="16"/>
      <c r="AC5" s="16"/>
    </row>
    <row r="6" spans="1:29" ht="28.5" customHeight="1">
      <c r="A6" s="2"/>
      <c r="B6" s="54" t="s">
        <v>17</v>
      </c>
      <c r="C6" s="125" t="s">
        <v>68</v>
      </c>
      <c r="D6" s="126"/>
      <c r="E6" s="127"/>
      <c r="F6" s="128"/>
      <c r="G6" s="128"/>
      <c r="H6" s="129"/>
      <c r="I6" s="3"/>
      <c r="J6" s="4" t="s">
        <v>18</v>
      </c>
      <c r="K6" s="5"/>
      <c r="L6" s="6"/>
      <c r="M6" s="7" t="s">
        <v>18</v>
      </c>
      <c r="N6" s="8"/>
      <c r="O6" s="6"/>
      <c r="P6" s="7" t="s">
        <v>18</v>
      </c>
      <c r="Q6" s="9"/>
      <c r="R6" s="55">
        <f>IF(OR(I6="",L6="",O6=""),"",IF(I6&gt;K6,3,IF(I6=K6,1,0))+IF(L6&gt;N6,3,IF(L6=N6,1,0))+IF(O6&gt;Q6,3,IF(O6=Q6,1,0)))</f>
      </c>
      <c r="S6" s="27">
        <f>IF(OR(I6="",L6="",O6=""),"",(I6+L6+O6))</f>
      </c>
      <c r="T6" s="27">
        <f>IF(OR(K6="",N6="",Q6=""),"",(K6+N6+Q6))</f>
      </c>
      <c r="U6" s="28">
        <f>IF(OR(S6="",T6=""),"",S6-T6)</f>
      </c>
      <c r="V6" s="29">
        <f>IF(Z6="","",RANK(Z6,Z6:Z9,1))</f>
      </c>
      <c r="W6" s="30">
        <f>IF(R6="","",RANK(R6,R6:R9))</f>
      </c>
      <c r="X6" s="10">
        <f>IF(U6="","",RANK(U6,U6:U9))</f>
      </c>
      <c r="Y6" s="10">
        <f>IF(S6="","",RANK(S6,S6:S9))</f>
      </c>
      <c r="Z6" s="11">
        <f>IF(OR(W6="",X6="",Y6=""),"",W6*100+X6*10+Y6)</f>
      </c>
      <c r="AA6" s="16"/>
      <c r="AB6" s="16"/>
      <c r="AC6" s="2"/>
    </row>
    <row r="7" spans="1:29" ht="28.5" customHeight="1">
      <c r="A7" s="2"/>
      <c r="B7" s="56" t="s">
        <v>29</v>
      </c>
      <c r="C7" s="102" t="s">
        <v>69</v>
      </c>
      <c r="D7" s="103"/>
      <c r="E7" s="104"/>
      <c r="F7" s="77"/>
      <c r="G7" s="77" t="s">
        <v>18</v>
      </c>
      <c r="H7" s="78"/>
      <c r="I7" s="105"/>
      <c r="J7" s="106"/>
      <c r="K7" s="107"/>
      <c r="L7" s="79"/>
      <c r="M7" s="80" t="s">
        <v>18</v>
      </c>
      <c r="N7" s="81"/>
      <c r="O7" s="79"/>
      <c r="P7" s="77" t="s">
        <v>18</v>
      </c>
      <c r="Q7" s="82"/>
      <c r="R7" s="57">
        <f>IF(OR(F7="",L7="",O7=""),"",IF(F7&gt;H7,3,IF(F7=H7,1,0))+IF(L7&gt;N7,3,IF(L7=N7,1,0))+IF(O7&gt;Q7,3,IF(O7=Q7,1,0)))</f>
      </c>
      <c r="S7" s="31">
        <f>IF(OR(F7="",L7="",O7="",),"",(F7+L7+O7))</f>
      </c>
      <c r="T7" s="31">
        <f>IF(OR(H7="",N7="",Q7=""),"",(H7+N7+Q7))</f>
      </c>
      <c r="U7" s="32">
        <f>IF(OR(S7="",T7=""),"",S7-T7)</f>
      </c>
      <c r="V7" s="33">
        <f>IF(Z7="","",RANK(Z7,Z6:Z9,1))</f>
      </c>
      <c r="W7" s="30">
        <f>IF(R7="","",RANK(R7,R6:R9))</f>
      </c>
      <c r="X7" s="12">
        <f>IF(U7="","",RANK(U7,U6:U9))</f>
      </c>
      <c r="Y7" s="12">
        <f>IF(S7="","",RANK(S7,S6:S9))</f>
      </c>
      <c r="Z7" s="13">
        <f>IF(OR(W7="",X7="",Y7=""),"",W7*100+X7*10+Y7)</f>
      </c>
      <c r="AA7" s="16"/>
      <c r="AB7" s="16"/>
      <c r="AC7" s="2"/>
    </row>
    <row r="8" spans="1:29" ht="28.5" customHeight="1">
      <c r="A8" s="2"/>
      <c r="B8" s="56" t="s">
        <v>30</v>
      </c>
      <c r="C8" s="102" t="s">
        <v>70</v>
      </c>
      <c r="D8" s="103"/>
      <c r="E8" s="104"/>
      <c r="F8" s="77"/>
      <c r="G8" s="77" t="s">
        <v>11</v>
      </c>
      <c r="H8" s="78"/>
      <c r="I8" s="86"/>
      <c r="J8" s="77" t="s">
        <v>11</v>
      </c>
      <c r="K8" s="78"/>
      <c r="L8" s="105"/>
      <c r="M8" s="106"/>
      <c r="N8" s="107"/>
      <c r="O8" s="79"/>
      <c r="P8" s="80" t="s">
        <v>11</v>
      </c>
      <c r="Q8" s="87"/>
      <c r="R8" s="57">
        <f>IF(OR(F8="",I8="",O8=""),"",IF(F8&gt;H8,3,IF(F8=H8,1,0))+IF(I8&gt;K8,3,IF(I8=K8,1,0))+IF(O8&gt;Q8,3,IF(O8=Q8,1,0)))</f>
      </c>
      <c r="S8" s="31">
        <f>IF(OR(F8="",I8="",O8=""),"",(F8+I8+O8))</f>
      </c>
      <c r="T8" s="31">
        <f>IF(OR(H8="",K8="",Q8=""),"",(H8+K8+Q8))</f>
      </c>
      <c r="U8" s="32">
        <f>IF(OR(S8="",T8=""),"",S8-T8)</f>
      </c>
      <c r="V8" s="33">
        <f>IF(Z8="","",RANK(Z8,Z6:Z9,1))</f>
      </c>
      <c r="W8" s="30">
        <f>IF(R8="","",RANK(R8,R6:R9))</f>
      </c>
      <c r="X8" s="12">
        <f>IF(U8="","",RANK(U8,U6:U9))</f>
      </c>
      <c r="Y8" s="12">
        <f>IF(S8="","",RANK(S8,S6:S9))</f>
      </c>
      <c r="Z8" s="13">
        <f>IF(OR(W8="",X8="",Y8=""),"",W8*100+X8*10+Y8)</f>
      </c>
      <c r="AA8" s="16"/>
      <c r="AB8" s="16"/>
      <c r="AC8" s="16"/>
    </row>
    <row r="9" spans="1:29" ht="28.5" customHeight="1" thickBot="1">
      <c r="A9" s="2"/>
      <c r="B9" s="58" t="s">
        <v>31</v>
      </c>
      <c r="C9" s="108" t="s">
        <v>71</v>
      </c>
      <c r="D9" s="109"/>
      <c r="E9" s="110"/>
      <c r="F9" s="74"/>
      <c r="G9" s="74" t="s">
        <v>10</v>
      </c>
      <c r="H9" s="75"/>
      <c r="I9" s="76"/>
      <c r="J9" s="74" t="s">
        <v>10</v>
      </c>
      <c r="K9" s="75"/>
      <c r="L9" s="76"/>
      <c r="M9" s="74" t="s">
        <v>10</v>
      </c>
      <c r="N9" s="75"/>
      <c r="O9" s="111"/>
      <c r="P9" s="112"/>
      <c r="Q9" s="113"/>
      <c r="R9" s="59">
        <f>IF(OR(F9="",I9="",L9=""),"",IF(F9&gt;H9,3,IF(F9=H9,1,0))+IF(I9&gt;K9,3,IF(I9=K9,1,0))+IF(L9&gt;N9,3,IF(L9=N9,1,0)))</f>
      </c>
      <c r="S9" s="34">
        <f>IF(OR(F9="",I9="",L9=""),"",(F9+I9+L9))</f>
      </c>
      <c r="T9" s="34">
        <f>IF(OR(H9="",K9="",N9=""),"",(H9+K9+N9))</f>
      </c>
      <c r="U9" s="35">
        <f>IF(OR(S9="",T9=""),"",S9-T9)</f>
      </c>
      <c r="V9" s="36">
        <f>IF(Z9="","",RANK(Z9,Z6:Z9,1))</f>
      </c>
      <c r="W9" s="37">
        <f>IF(R9="","",RANK(R9,R6:R9))</f>
      </c>
      <c r="X9" s="14">
        <f>IF(U9="","",RANK(U9,U6:U9))</f>
      </c>
      <c r="Y9" s="14">
        <f>IF(S9="","",RANK(S9,S6:S9))</f>
      </c>
      <c r="Z9" s="15">
        <f>IF(OR(W9="",X9="",Y9=""),"",W9*100+X9*10+Y9)</f>
      </c>
      <c r="AA9" s="16"/>
      <c r="AB9" s="16"/>
      <c r="AC9" s="16"/>
    </row>
    <row r="10" spans="1:2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22.5" customHeight="1" thickBot="1">
      <c r="A11" s="2"/>
      <c r="B11" s="161" t="s">
        <v>9</v>
      </c>
      <c r="C11" s="161"/>
      <c r="D11" s="161"/>
      <c r="E11" s="123" t="s">
        <v>52</v>
      </c>
      <c r="F11" s="123"/>
      <c r="G11" s="101" t="s">
        <v>65</v>
      </c>
      <c r="H11" s="101"/>
      <c r="I11" s="101"/>
      <c r="J11" s="101"/>
      <c r="K11" s="101"/>
      <c r="L11" s="83"/>
      <c r="M11" s="123" t="s">
        <v>53</v>
      </c>
      <c r="N11" s="123"/>
      <c r="O11" s="124" t="s">
        <v>67</v>
      </c>
      <c r="P11" s="124"/>
      <c r="Q11" s="124"/>
      <c r="R11" s="124"/>
      <c r="S11" s="84"/>
      <c r="T11" s="84"/>
      <c r="U11" s="84"/>
      <c r="V11" s="2"/>
      <c r="W11" s="50"/>
      <c r="X11" s="50"/>
      <c r="Y11" s="50"/>
      <c r="Z11" s="2"/>
      <c r="AA11" s="16"/>
      <c r="AB11" s="16"/>
      <c r="AC11" s="16"/>
    </row>
    <row r="12" spans="1:29" ht="28.5" customHeight="1" thickBot="1">
      <c r="A12" s="2"/>
      <c r="B12" s="117"/>
      <c r="C12" s="118"/>
      <c r="D12" s="118"/>
      <c r="E12" s="119"/>
      <c r="F12" s="120" t="str">
        <f>IF(ISBLANK(C13),"",+C13)</f>
        <v>三雲</v>
      </c>
      <c r="G12" s="121"/>
      <c r="H12" s="121"/>
      <c r="I12" s="121" t="str">
        <f>IF(ISBLANK(C14),"",+C14)</f>
        <v>油日</v>
      </c>
      <c r="J12" s="121"/>
      <c r="K12" s="121"/>
      <c r="L12" s="121" t="str">
        <f>IF(ISBLANK(C15),"",+C15)</f>
        <v>小原</v>
      </c>
      <c r="M12" s="121"/>
      <c r="N12" s="121"/>
      <c r="O12" s="121" t="str">
        <f>IF(ISBLANK(C16),"",+C16)</f>
        <v>三雲東</v>
      </c>
      <c r="P12" s="121"/>
      <c r="Q12" s="122"/>
      <c r="R12" s="97" t="s">
        <v>56</v>
      </c>
      <c r="S12" s="23" t="s">
        <v>3</v>
      </c>
      <c r="T12" s="23" t="s">
        <v>4</v>
      </c>
      <c r="U12" s="24" t="s">
        <v>5</v>
      </c>
      <c r="V12" s="25" t="s">
        <v>15</v>
      </c>
      <c r="W12" s="51" t="s">
        <v>6</v>
      </c>
      <c r="X12" s="52" t="s">
        <v>7</v>
      </c>
      <c r="Y12" s="53" t="s">
        <v>8</v>
      </c>
      <c r="Z12" s="26" t="s">
        <v>16</v>
      </c>
      <c r="AA12" s="16"/>
      <c r="AB12" s="16"/>
      <c r="AC12" s="16"/>
    </row>
    <row r="13" spans="1:29" ht="28.5" customHeight="1">
      <c r="A13" s="2"/>
      <c r="B13" s="54" t="s">
        <v>17</v>
      </c>
      <c r="C13" s="125" t="s">
        <v>72</v>
      </c>
      <c r="D13" s="126"/>
      <c r="E13" s="127"/>
      <c r="F13" s="132"/>
      <c r="G13" s="132"/>
      <c r="H13" s="133"/>
      <c r="I13" s="88"/>
      <c r="J13" s="89" t="s">
        <v>18</v>
      </c>
      <c r="K13" s="90"/>
      <c r="L13" s="91"/>
      <c r="M13" s="92" t="s">
        <v>18</v>
      </c>
      <c r="N13" s="93"/>
      <c r="O13" s="91"/>
      <c r="P13" s="92" t="s">
        <v>18</v>
      </c>
      <c r="Q13" s="94"/>
      <c r="R13" s="55">
        <f>IF(OR(I13="",L13="",O13=""),"",IF(I13&gt;K13,3,IF(I13=K13,1,0))+IF(L13&gt;N13,3,IF(L13=N13,1,0))+IF(O13&gt;Q13,3,IF(O13=Q13,1,0)))</f>
      </c>
      <c r="S13" s="27">
        <f>IF(OR(I13="",L13="",O13=""),"",(I13+L13+O13))</f>
      </c>
      <c r="T13" s="27">
        <f>IF(OR(K13="",N13="",Q13=""),"",(K13+N13+Q13))</f>
      </c>
      <c r="U13" s="28">
        <f>IF(OR(S13="",T13=""),"",S13-T13)</f>
      </c>
      <c r="V13" s="29">
        <f>IF(Z13="","",RANK(Z13,Z13:Z16,1))</f>
      </c>
      <c r="W13" s="30">
        <f>IF(R13="","",RANK(R13,R13:R16))</f>
      </c>
      <c r="X13" s="10">
        <f>IF(U13="","",RANK(U13,U13:U16))</f>
      </c>
      <c r="Y13" s="10">
        <f>IF(S13="","",RANK(S13,S13:S16))</f>
      </c>
      <c r="Z13" s="11">
        <f>IF(OR(W13="",X13="",Y13=""),"",W13*100+X13*10+Y13)</f>
      </c>
      <c r="AA13" s="16"/>
      <c r="AB13" s="16"/>
      <c r="AC13" s="16"/>
    </row>
    <row r="14" spans="1:29" ht="28.5" customHeight="1">
      <c r="A14" s="2"/>
      <c r="B14" s="56" t="s">
        <v>19</v>
      </c>
      <c r="C14" s="102" t="s">
        <v>73</v>
      </c>
      <c r="D14" s="103"/>
      <c r="E14" s="104"/>
      <c r="F14" s="77"/>
      <c r="G14" s="77" t="s">
        <v>18</v>
      </c>
      <c r="H14" s="78"/>
      <c r="I14" s="105"/>
      <c r="J14" s="106"/>
      <c r="K14" s="107"/>
      <c r="L14" s="79"/>
      <c r="M14" s="80" t="s">
        <v>18</v>
      </c>
      <c r="N14" s="81"/>
      <c r="O14" s="79"/>
      <c r="P14" s="77" t="s">
        <v>18</v>
      </c>
      <c r="Q14" s="82"/>
      <c r="R14" s="57">
        <f>IF(OR(F14="",L14="",O14=""),"",IF(F14&gt;H14,3,IF(F14=H14,1,0))+IF(L14&gt;N14,3,IF(L14=N14,1,0))+IF(O14&gt;Q14,3,IF(O14=Q14,1,0)))</f>
      </c>
      <c r="S14" s="31">
        <f>IF(OR(F14="",L14="",O14="",),"",(F14+L14+O14))</f>
      </c>
      <c r="T14" s="31">
        <f>IF(OR(H14="",N14="",Q14=""),"",(H14+N14+Q14))</f>
      </c>
      <c r="U14" s="32">
        <f>IF(OR(S14="",T14=""),"",S14-T14)</f>
      </c>
      <c r="V14" s="33">
        <f>IF(Z14="","",RANK(Z14,Z13:Z16,1))</f>
      </c>
      <c r="W14" s="30">
        <f>IF(R14="","",RANK(R14,R13:R16))</f>
      </c>
      <c r="X14" s="12">
        <f>IF(U14="","",RANK(U14,U13:U16))</f>
      </c>
      <c r="Y14" s="12">
        <f>IF(S14="","",RANK(S14,S13:S16))</f>
      </c>
      <c r="Z14" s="13">
        <f>IF(OR(W14="",X14="",Y14=""),"",W14*100+X14*10+Y14)</f>
      </c>
      <c r="AA14" s="2"/>
      <c r="AB14" s="2"/>
      <c r="AC14" s="2"/>
    </row>
    <row r="15" spans="1:29" ht="28.5" customHeight="1">
      <c r="A15" s="2"/>
      <c r="B15" s="56" t="s">
        <v>20</v>
      </c>
      <c r="C15" s="102" t="s">
        <v>74</v>
      </c>
      <c r="D15" s="103"/>
      <c r="E15" s="104"/>
      <c r="F15" s="77"/>
      <c r="G15" s="77" t="s">
        <v>11</v>
      </c>
      <c r="H15" s="78"/>
      <c r="I15" s="86"/>
      <c r="J15" s="77" t="s">
        <v>11</v>
      </c>
      <c r="K15" s="78"/>
      <c r="L15" s="105"/>
      <c r="M15" s="106"/>
      <c r="N15" s="107"/>
      <c r="O15" s="79"/>
      <c r="P15" s="80" t="s">
        <v>11</v>
      </c>
      <c r="Q15" s="87"/>
      <c r="R15" s="57">
        <f>IF(OR(F15="",I15="",O15=""),"",IF(F15&gt;H15,3,IF(F15=H15,1,0))+IF(I15&gt;K15,3,IF(I15=K15,1,0))+IF(O15&gt;Q15,3,IF(O15=Q15,1,0)))</f>
      </c>
      <c r="S15" s="31">
        <f>IF(OR(F15="",I15="",O15=""),"",(F15+I15+O15))</f>
      </c>
      <c r="T15" s="31">
        <f>IF(OR(H15="",K15="",Q15=""),"",(H15+K15+Q15))</f>
      </c>
      <c r="U15" s="32">
        <f>IF(OR(S15="",T15=""),"",S15-T15)</f>
      </c>
      <c r="V15" s="33">
        <f>IF(Z15="","",RANK(Z15,Z13:Z16,1))</f>
      </c>
      <c r="W15" s="30">
        <f>IF(R15="","",RANK(R15,R13:R16))</f>
      </c>
      <c r="X15" s="12">
        <f>IF(U15="","",RANK(U15,U13:U16))</f>
      </c>
      <c r="Y15" s="12">
        <f>IF(S15="","",RANK(S15,S13:S16))</f>
      </c>
      <c r="Z15" s="13">
        <f>IF(OR(W15="",X15="",Y15=""),"",W15*100+X15*10+Y15)</f>
      </c>
      <c r="AA15" s="2"/>
      <c r="AB15" s="2"/>
      <c r="AC15" s="2"/>
    </row>
    <row r="16" spans="1:29" ht="28.5" customHeight="1" thickBot="1">
      <c r="A16" s="2"/>
      <c r="B16" s="58" t="s">
        <v>21</v>
      </c>
      <c r="C16" s="108" t="s">
        <v>75</v>
      </c>
      <c r="D16" s="109"/>
      <c r="E16" s="110"/>
      <c r="F16" s="74"/>
      <c r="G16" s="74" t="s">
        <v>10</v>
      </c>
      <c r="H16" s="75"/>
      <c r="I16" s="76"/>
      <c r="J16" s="74" t="s">
        <v>10</v>
      </c>
      <c r="K16" s="75"/>
      <c r="L16" s="76"/>
      <c r="M16" s="74" t="s">
        <v>10</v>
      </c>
      <c r="N16" s="75"/>
      <c r="O16" s="111"/>
      <c r="P16" s="112"/>
      <c r="Q16" s="113"/>
      <c r="R16" s="59">
        <f>IF(OR(F16="",I16="",L16=""),"",IF(F16&gt;H16,3,IF(F16=H16,1,0))+IF(I16&gt;K16,3,IF(I16=K16,1,0))+IF(L16&gt;N16,3,IF(L16=N16,1,0)))</f>
      </c>
      <c r="S16" s="34">
        <f>IF(OR(F16="",I16="",L16=""),"",(F16+I16+L16))</f>
      </c>
      <c r="T16" s="34">
        <f>IF(OR(H16="",K16="",N16=""),"",(H16+K16+N16))</f>
      </c>
      <c r="U16" s="35">
        <f>IF(OR(S16="",T16=""),"",S16-T16)</f>
      </c>
      <c r="V16" s="36">
        <f>IF(Z16="","",RANK(Z16,Z13:Z16,1))</f>
      </c>
      <c r="W16" s="37">
        <f>IF(R16="","",RANK(R16,R13:R16))</f>
      </c>
      <c r="X16" s="14">
        <f>IF(U16="","",RANK(U16,U13:U16))</f>
      </c>
      <c r="Y16" s="14">
        <f>IF(S16="","",RANK(S16,S13:S16))</f>
      </c>
      <c r="Z16" s="15">
        <f>IF(OR(W16="",X16="",Y16=""),"",W16*100+X16*10+Y16)</f>
      </c>
      <c r="AA16" s="2"/>
      <c r="AB16" s="2"/>
      <c r="AC16" s="2"/>
    </row>
    <row r="17" spans="1:29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3" ht="22.5" customHeight="1">
      <c r="A18" s="2"/>
      <c r="C18" s="130" t="s">
        <v>32</v>
      </c>
      <c r="D18" s="130"/>
      <c r="E18" s="130"/>
      <c r="F18" s="130"/>
      <c r="G18" s="130"/>
      <c r="H18" s="130"/>
      <c r="I18" s="6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6" ht="22.5" customHeight="1">
      <c r="A19" s="2"/>
      <c r="B19" s="2"/>
      <c r="C19" s="131" t="s">
        <v>22</v>
      </c>
      <c r="D19" s="131"/>
      <c r="E19" s="131" t="s">
        <v>23</v>
      </c>
      <c r="F19" s="131"/>
      <c r="G19" s="131"/>
      <c r="H19" s="131"/>
      <c r="I19" s="131"/>
      <c r="J19" s="131" t="s">
        <v>12</v>
      </c>
      <c r="K19" s="131"/>
      <c r="L19" s="131" t="s">
        <v>13</v>
      </c>
      <c r="M19" s="131"/>
      <c r="N19" s="131" t="s">
        <v>14</v>
      </c>
      <c r="O19" s="131"/>
      <c r="P19" s="22"/>
      <c r="Q19" s="22"/>
      <c r="R19" s="61"/>
      <c r="S19" s="38"/>
      <c r="T19" s="1"/>
      <c r="U19" s="1"/>
      <c r="V19" s="38"/>
      <c r="W19" s="1"/>
      <c r="X19" s="38"/>
      <c r="Y19" s="1"/>
      <c r="Z19" s="38"/>
    </row>
    <row r="20" spans="1:26" ht="22.5" customHeight="1">
      <c r="A20" s="2"/>
      <c r="B20" s="2"/>
      <c r="C20" s="134">
        <v>0.375</v>
      </c>
      <c r="D20" s="134"/>
      <c r="E20" s="135" t="s">
        <v>24</v>
      </c>
      <c r="F20" s="135"/>
      <c r="G20" s="39" t="s">
        <v>25</v>
      </c>
      <c r="H20" s="135" t="s">
        <v>26</v>
      </c>
      <c r="I20" s="135"/>
      <c r="J20" s="136" t="s">
        <v>27</v>
      </c>
      <c r="K20" s="136"/>
      <c r="L20" s="131" t="s">
        <v>28</v>
      </c>
      <c r="M20" s="131"/>
      <c r="N20" s="136" t="s">
        <v>33</v>
      </c>
      <c r="O20" s="136"/>
      <c r="P20" s="22"/>
      <c r="Q20" s="159" t="s">
        <v>34</v>
      </c>
      <c r="R20" s="159"/>
      <c r="S20" s="159"/>
      <c r="T20" s="159"/>
      <c r="U20" s="159"/>
      <c r="V20" s="159"/>
      <c r="W20" s="1"/>
      <c r="X20" s="38"/>
      <c r="Y20" s="1"/>
      <c r="Z20" s="38"/>
    </row>
    <row r="21" spans="1:26" ht="22.5" customHeight="1">
      <c r="A21" s="2"/>
      <c r="B21" s="2"/>
      <c r="C21" s="134">
        <v>0.4166666666666667</v>
      </c>
      <c r="D21" s="134"/>
      <c r="E21" s="135" t="s">
        <v>27</v>
      </c>
      <c r="F21" s="135"/>
      <c r="G21" s="39" t="s">
        <v>25</v>
      </c>
      <c r="H21" s="135" t="s">
        <v>28</v>
      </c>
      <c r="I21" s="135"/>
      <c r="J21" s="136" t="s">
        <v>24</v>
      </c>
      <c r="K21" s="136"/>
      <c r="L21" s="131" t="s">
        <v>26</v>
      </c>
      <c r="M21" s="131"/>
      <c r="N21" s="136" t="s">
        <v>35</v>
      </c>
      <c r="O21" s="136"/>
      <c r="P21" s="22"/>
      <c r="Q21" s="159" t="s">
        <v>36</v>
      </c>
      <c r="R21" s="159"/>
      <c r="S21" s="159"/>
      <c r="T21" s="159"/>
      <c r="U21" s="159"/>
      <c r="V21" s="159"/>
      <c r="W21" s="1"/>
      <c r="X21" s="38"/>
      <c r="Y21" s="1"/>
      <c r="Z21" s="38"/>
    </row>
    <row r="22" spans="1:26" ht="22.5" customHeight="1">
      <c r="A22" s="2"/>
      <c r="B22" s="2"/>
      <c r="C22" s="134">
        <v>0.4791666666666667</v>
      </c>
      <c r="D22" s="134"/>
      <c r="E22" s="137" t="s">
        <v>24</v>
      </c>
      <c r="F22" s="137"/>
      <c r="G22" s="39" t="s">
        <v>25</v>
      </c>
      <c r="H22" s="135" t="s">
        <v>27</v>
      </c>
      <c r="I22" s="135"/>
      <c r="J22" s="136" t="s">
        <v>26</v>
      </c>
      <c r="K22" s="136"/>
      <c r="L22" s="131" t="s">
        <v>28</v>
      </c>
      <c r="M22" s="131"/>
      <c r="N22" s="136" t="s">
        <v>37</v>
      </c>
      <c r="O22" s="136"/>
      <c r="P22" s="22"/>
      <c r="Q22" s="22"/>
      <c r="R22" s="22"/>
      <c r="S22" s="22"/>
      <c r="T22" s="22"/>
      <c r="U22" s="22"/>
      <c r="V22" s="22"/>
      <c r="W22" s="22"/>
      <c r="X22" s="2"/>
      <c r="Y22" s="1"/>
      <c r="Z22" s="38"/>
    </row>
    <row r="23" spans="1:27" ht="22.5" customHeight="1">
      <c r="A23" s="2"/>
      <c r="B23" s="2"/>
      <c r="C23" s="134">
        <v>0.5208333333333334</v>
      </c>
      <c r="D23" s="134"/>
      <c r="E23" s="135" t="s">
        <v>26</v>
      </c>
      <c r="F23" s="135"/>
      <c r="G23" s="39" t="s">
        <v>25</v>
      </c>
      <c r="H23" s="137" t="s">
        <v>28</v>
      </c>
      <c r="I23" s="137"/>
      <c r="J23" s="136" t="s">
        <v>24</v>
      </c>
      <c r="K23" s="136"/>
      <c r="L23" s="131" t="s">
        <v>27</v>
      </c>
      <c r="M23" s="131"/>
      <c r="N23" s="136" t="s">
        <v>35</v>
      </c>
      <c r="O23" s="136"/>
      <c r="P23" s="22"/>
      <c r="Q23" s="62"/>
      <c r="R23" s="62"/>
      <c r="S23" s="62"/>
      <c r="T23" s="62"/>
      <c r="U23" s="62"/>
      <c r="V23" s="62"/>
      <c r="W23" s="62"/>
      <c r="X23" s="2"/>
      <c r="Y23" s="40"/>
      <c r="Z23" s="40"/>
      <c r="AA23" s="40"/>
    </row>
    <row r="24" spans="1:26" ht="22.5" customHeight="1">
      <c r="A24" s="2"/>
      <c r="B24" s="2"/>
      <c r="C24" s="134">
        <v>0.5833333333333334</v>
      </c>
      <c r="D24" s="134"/>
      <c r="E24" s="135" t="s">
        <v>24</v>
      </c>
      <c r="F24" s="135"/>
      <c r="G24" s="39" t="s">
        <v>25</v>
      </c>
      <c r="H24" s="137" t="s">
        <v>28</v>
      </c>
      <c r="I24" s="137"/>
      <c r="J24" s="136" t="s">
        <v>26</v>
      </c>
      <c r="K24" s="136"/>
      <c r="L24" s="131" t="s">
        <v>27</v>
      </c>
      <c r="M24" s="131"/>
      <c r="N24" s="136" t="s">
        <v>37</v>
      </c>
      <c r="O24" s="136"/>
      <c r="P24" s="22"/>
      <c r="Q24" s="22"/>
      <c r="R24" s="22"/>
      <c r="S24" s="22"/>
      <c r="T24" s="22"/>
      <c r="U24" s="22"/>
      <c r="V24" s="22"/>
      <c r="W24" s="22"/>
      <c r="X24" s="41"/>
      <c r="Y24" s="41"/>
      <c r="Z24" s="2"/>
    </row>
    <row r="25" spans="1:26" ht="22.5" customHeight="1">
      <c r="A25" s="2"/>
      <c r="B25" s="2"/>
      <c r="C25" s="134">
        <v>0.625</v>
      </c>
      <c r="D25" s="134"/>
      <c r="E25" s="135" t="s">
        <v>26</v>
      </c>
      <c r="F25" s="135"/>
      <c r="G25" s="39" t="s">
        <v>25</v>
      </c>
      <c r="H25" s="137" t="s">
        <v>27</v>
      </c>
      <c r="I25" s="137"/>
      <c r="J25" s="136" t="s">
        <v>28</v>
      </c>
      <c r="K25" s="136"/>
      <c r="L25" s="131" t="s">
        <v>24</v>
      </c>
      <c r="M25" s="131"/>
      <c r="N25" s="136" t="s">
        <v>38</v>
      </c>
      <c r="O25" s="136"/>
      <c r="P25" s="22"/>
      <c r="Q25" s="62"/>
      <c r="R25" s="21"/>
      <c r="S25" s="21"/>
      <c r="T25" s="21"/>
      <c r="U25" s="21"/>
      <c r="V25" s="21"/>
      <c r="W25" s="62"/>
      <c r="X25" s="40"/>
      <c r="Y25" s="40"/>
      <c r="Z25" s="40"/>
    </row>
    <row r="26" spans="1:26" ht="18" customHeight="1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6"/>
      <c r="R26" s="96"/>
      <c r="S26" s="96"/>
      <c r="T26" s="96"/>
      <c r="U26" s="96"/>
      <c r="V26" s="96"/>
      <c r="W26" s="96"/>
      <c r="X26" s="63"/>
      <c r="Y26" s="63"/>
      <c r="Z26" s="63"/>
    </row>
    <row r="27" spans="1:26" ht="18" customHeight="1">
      <c r="A27" s="2"/>
      <c r="B27" s="2"/>
      <c r="C27" s="167" t="s">
        <v>39</v>
      </c>
      <c r="D27" s="167"/>
      <c r="E27" s="167"/>
      <c r="F27" s="167"/>
      <c r="G27" s="167"/>
      <c r="H27" s="167"/>
      <c r="I27" s="167"/>
      <c r="J27" s="167"/>
      <c r="K27" s="167"/>
      <c r="L27" s="167"/>
      <c r="M27" s="22"/>
      <c r="N27" s="22"/>
      <c r="O27" s="22"/>
      <c r="P27" s="22"/>
      <c r="Q27" s="96"/>
      <c r="R27" s="96"/>
      <c r="S27" s="96"/>
      <c r="T27" s="96"/>
      <c r="U27" s="96"/>
      <c r="V27" s="96"/>
      <c r="W27" s="96"/>
      <c r="X27" s="63"/>
      <c r="Y27" s="63"/>
      <c r="Z27" s="63"/>
    </row>
    <row r="28" spans="1:26" ht="18" customHeight="1">
      <c r="A28" s="2"/>
      <c r="B28" s="2"/>
      <c r="C28" s="167" t="s">
        <v>59</v>
      </c>
      <c r="D28" s="167"/>
      <c r="E28" s="167"/>
      <c r="F28" s="167"/>
      <c r="G28" s="167"/>
      <c r="H28" s="167"/>
      <c r="I28" s="167"/>
      <c r="J28" s="167"/>
      <c r="K28" s="167"/>
      <c r="L28" s="167"/>
      <c r="M28" s="22"/>
      <c r="N28" s="22"/>
      <c r="O28" s="22"/>
      <c r="P28" s="22"/>
      <c r="Q28" s="96"/>
      <c r="R28" s="96"/>
      <c r="S28" s="96"/>
      <c r="T28" s="96"/>
      <c r="U28" s="96"/>
      <c r="V28" s="96"/>
      <c r="W28" s="96"/>
      <c r="X28" s="2"/>
      <c r="Y28" s="2"/>
      <c r="Z28" s="2"/>
    </row>
    <row r="29" spans="1:26" ht="14.25" customHeight="1">
      <c r="A29" s="2"/>
      <c r="B29" s="2"/>
      <c r="C29" s="4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"/>
      <c r="Y29" s="2"/>
      <c r="Z29" s="2"/>
    </row>
    <row r="30" spans="1:26" ht="24.75" customHeight="1">
      <c r="A30" s="2"/>
      <c r="B30" s="2"/>
      <c r="C30" s="95"/>
      <c r="D30" s="163" t="s">
        <v>57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95"/>
      <c r="U30" s="19"/>
      <c r="V30" s="64"/>
      <c r="W30" s="64"/>
      <c r="X30" s="64"/>
      <c r="Y30" s="64"/>
      <c r="Z30" s="64"/>
    </row>
    <row r="31" spans="1:29" ht="18" customHeight="1">
      <c r="A31" s="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2"/>
      <c r="M31" s="2"/>
      <c r="N31" s="17"/>
      <c r="O31" s="17"/>
      <c r="P31" s="168" t="s">
        <v>0</v>
      </c>
      <c r="Q31" s="168"/>
      <c r="R31" s="168"/>
      <c r="S31" s="99" t="s">
        <v>1</v>
      </c>
      <c r="T31" s="99"/>
      <c r="U31" s="99"/>
      <c r="V31" s="65"/>
      <c r="W31" s="65"/>
      <c r="X31" s="65"/>
      <c r="Y31" s="65"/>
      <c r="Z31" s="66"/>
      <c r="AA31" s="2"/>
      <c r="AB31" s="2"/>
      <c r="AC31" s="2"/>
    </row>
    <row r="32" spans="1:29" ht="18" customHeight="1">
      <c r="A32" s="2"/>
      <c r="B32" s="162" t="s">
        <v>58</v>
      </c>
      <c r="C32" s="162"/>
      <c r="D32" s="162"/>
      <c r="E32" s="162"/>
      <c r="F32" s="162"/>
      <c r="G32" s="64"/>
      <c r="H32" s="64"/>
      <c r="I32" s="64"/>
      <c r="J32" s="64"/>
      <c r="K32" s="64"/>
      <c r="L32" s="2"/>
      <c r="M32" s="48"/>
      <c r="N32" s="48"/>
      <c r="O32" s="48"/>
      <c r="P32" s="99" t="s">
        <v>40</v>
      </c>
      <c r="Q32" s="99"/>
      <c r="R32" s="99"/>
      <c r="S32" s="99"/>
      <c r="T32" s="99"/>
      <c r="U32" s="99"/>
      <c r="V32" s="99"/>
      <c r="W32" s="99"/>
      <c r="X32" s="65"/>
      <c r="Y32" s="65"/>
      <c r="Z32" s="66"/>
      <c r="AA32" s="2"/>
      <c r="AB32" s="2"/>
      <c r="AC32" s="2"/>
    </row>
    <row r="33" spans="1:29" ht="18" customHeight="1">
      <c r="A33" s="2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  <c r="M33" s="48"/>
      <c r="N33" s="48"/>
      <c r="O33" s="48"/>
      <c r="P33" s="99" t="s">
        <v>41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2"/>
      <c r="AB33" s="2"/>
      <c r="AC33" s="2"/>
    </row>
    <row r="34" spans="1:26" ht="22.5" customHeight="1" thickBot="1">
      <c r="A34" s="2"/>
      <c r="B34" s="167" t="s">
        <v>54</v>
      </c>
      <c r="C34" s="167"/>
      <c r="D34" s="16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5" t="s">
        <v>42</v>
      </c>
      <c r="R34" s="145"/>
      <c r="S34" s="166"/>
      <c r="T34" s="166"/>
      <c r="U34" s="166"/>
      <c r="V34" s="67" t="s">
        <v>43</v>
      </c>
      <c r="W34" s="49"/>
      <c r="X34" s="49"/>
      <c r="Y34" s="49"/>
      <c r="Z34" s="49"/>
    </row>
    <row r="35" spans="1:26" ht="29.25" customHeight="1">
      <c r="A35" s="2"/>
      <c r="B35" s="100" t="s">
        <v>64</v>
      </c>
      <c r="C35" s="100"/>
      <c r="D35" s="100"/>
      <c r="E35" s="100"/>
      <c r="F35" s="100"/>
      <c r="G35" s="100"/>
      <c r="H35" s="100"/>
      <c r="I35" s="98"/>
      <c r="J35" s="98"/>
      <c r="K35" s="98"/>
      <c r="L35" s="98"/>
      <c r="M35" s="138" t="s">
        <v>44</v>
      </c>
      <c r="N35" s="139"/>
      <c r="O35" s="139"/>
      <c r="P35" s="139" t="s">
        <v>45</v>
      </c>
      <c r="Q35" s="139"/>
      <c r="R35" s="139"/>
      <c r="S35" s="140" t="s">
        <v>46</v>
      </c>
      <c r="T35" s="141"/>
      <c r="U35" s="140" t="s">
        <v>47</v>
      </c>
      <c r="V35" s="150"/>
      <c r="W35" s="18"/>
      <c r="X35" s="18"/>
      <c r="Y35" s="2"/>
      <c r="Z35" s="2"/>
    </row>
    <row r="36" spans="1:26" ht="18.75" customHeight="1" thickBot="1">
      <c r="A36" s="2"/>
      <c r="B36" s="158" t="s">
        <v>22</v>
      </c>
      <c r="C36" s="158"/>
      <c r="D36" s="68"/>
      <c r="E36" s="68"/>
      <c r="F36" s="68"/>
      <c r="G36" s="68"/>
      <c r="H36" s="68"/>
      <c r="I36" s="68"/>
      <c r="J36" s="68"/>
      <c r="K36" s="68"/>
      <c r="L36" s="69"/>
      <c r="M36" s="146" t="s">
        <v>60</v>
      </c>
      <c r="N36" s="147"/>
      <c r="O36" s="148"/>
      <c r="P36" s="149" t="s">
        <v>61</v>
      </c>
      <c r="Q36" s="147"/>
      <c r="R36" s="148"/>
      <c r="S36" s="149" t="s">
        <v>48</v>
      </c>
      <c r="T36" s="148"/>
      <c r="U36" s="164" t="s">
        <v>49</v>
      </c>
      <c r="V36" s="165"/>
      <c r="W36" s="18"/>
      <c r="X36" s="18"/>
      <c r="Y36" s="2"/>
      <c r="Z36" s="2"/>
    </row>
    <row r="37" spans="1:26" ht="45" customHeight="1" thickBot="1">
      <c r="A37" s="2"/>
      <c r="B37" s="151" t="s">
        <v>50</v>
      </c>
      <c r="C37" s="152"/>
      <c r="D37" s="153"/>
      <c r="E37" s="154"/>
      <c r="F37" s="154"/>
      <c r="G37" s="70"/>
      <c r="H37" s="71" t="s">
        <v>51</v>
      </c>
      <c r="I37" s="72"/>
      <c r="J37" s="154"/>
      <c r="K37" s="154"/>
      <c r="L37" s="155"/>
      <c r="M37" s="156" t="s">
        <v>62</v>
      </c>
      <c r="N37" s="157"/>
      <c r="O37" s="157"/>
      <c r="P37" s="157" t="s">
        <v>63</v>
      </c>
      <c r="Q37" s="157"/>
      <c r="R37" s="157"/>
      <c r="S37" s="142"/>
      <c r="T37" s="143"/>
      <c r="U37" s="142"/>
      <c r="V37" s="144"/>
      <c r="W37" s="73"/>
      <c r="X37" s="73"/>
      <c r="Y37" s="2"/>
      <c r="Z37" s="2"/>
    </row>
  </sheetData>
  <sheetProtection/>
  <mergeCells count="112">
    <mergeCell ref="E4:F4"/>
    <mergeCell ref="M4:N4"/>
    <mergeCell ref="O4:R4"/>
    <mergeCell ref="E11:F11"/>
    <mergeCell ref="P32:W32"/>
    <mergeCell ref="P33:Z33"/>
    <mergeCell ref="C27:L27"/>
    <mergeCell ref="C28:L28"/>
    <mergeCell ref="P31:R31"/>
    <mergeCell ref="Q20:V20"/>
    <mergeCell ref="Q21:V21"/>
    <mergeCell ref="B4:D4"/>
    <mergeCell ref="B11:D11"/>
    <mergeCell ref="B32:F32"/>
    <mergeCell ref="D30:S30"/>
    <mergeCell ref="S36:T36"/>
    <mergeCell ref="U36:V36"/>
    <mergeCell ref="S31:U31"/>
    <mergeCell ref="S34:U34"/>
    <mergeCell ref="B34:D34"/>
    <mergeCell ref="B37:C37"/>
    <mergeCell ref="D37:F37"/>
    <mergeCell ref="J37:L37"/>
    <mergeCell ref="M37:O37"/>
    <mergeCell ref="P37:R37"/>
    <mergeCell ref="B36:C36"/>
    <mergeCell ref="S37:T37"/>
    <mergeCell ref="U37:V37"/>
    <mergeCell ref="Q34:R34"/>
    <mergeCell ref="M36:O36"/>
    <mergeCell ref="P36:R36"/>
    <mergeCell ref="U35:V35"/>
    <mergeCell ref="M35:O35"/>
    <mergeCell ref="P35:R35"/>
    <mergeCell ref="S35:T35"/>
    <mergeCell ref="C25:D25"/>
    <mergeCell ref="E25:F25"/>
    <mergeCell ref="H25:I25"/>
    <mergeCell ref="J25:K25"/>
    <mergeCell ref="L25:M25"/>
    <mergeCell ref="N25:O25"/>
    <mergeCell ref="C24:D24"/>
    <mergeCell ref="E24:F24"/>
    <mergeCell ref="H24:I24"/>
    <mergeCell ref="J24:K24"/>
    <mergeCell ref="L24:M24"/>
    <mergeCell ref="N24:O24"/>
    <mergeCell ref="C23:D23"/>
    <mergeCell ref="E23:F23"/>
    <mergeCell ref="H23:I23"/>
    <mergeCell ref="J23:K23"/>
    <mergeCell ref="L23:M23"/>
    <mergeCell ref="N23:O23"/>
    <mergeCell ref="C22:D22"/>
    <mergeCell ref="E22:F22"/>
    <mergeCell ref="H22:I22"/>
    <mergeCell ref="J22:K22"/>
    <mergeCell ref="L22:M22"/>
    <mergeCell ref="N22:O22"/>
    <mergeCell ref="C21:D21"/>
    <mergeCell ref="E21:F21"/>
    <mergeCell ref="H21:I21"/>
    <mergeCell ref="J21:K21"/>
    <mergeCell ref="L21:M21"/>
    <mergeCell ref="N21:O21"/>
    <mergeCell ref="C20:D20"/>
    <mergeCell ref="E20:F20"/>
    <mergeCell ref="H20:I20"/>
    <mergeCell ref="J20:K20"/>
    <mergeCell ref="L20:M20"/>
    <mergeCell ref="N20:O20"/>
    <mergeCell ref="C16:E16"/>
    <mergeCell ref="O16:Q16"/>
    <mergeCell ref="C13:E13"/>
    <mergeCell ref="F13:H13"/>
    <mergeCell ref="C14:E14"/>
    <mergeCell ref="I14:K14"/>
    <mergeCell ref="C15:E15"/>
    <mergeCell ref="L15:N15"/>
    <mergeCell ref="C18:H18"/>
    <mergeCell ref="C19:D19"/>
    <mergeCell ref="E19:I19"/>
    <mergeCell ref="J19:K19"/>
    <mergeCell ref="L19:M19"/>
    <mergeCell ref="N19:O19"/>
    <mergeCell ref="B5:E5"/>
    <mergeCell ref="F5:H5"/>
    <mergeCell ref="I5:K5"/>
    <mergeCell ref="L5:N5"/>
    <mergeCell ref="O5:Q5"/>
    <mergeCell ref="C6:E6"/>
    <mergeCell ref="F6:H6"/>
    <mergeCell ref="H2:Q2"/>
    <mergeCell ref="Q3:R3"/>
    <mergeCell ref="D1:T1"/>
    <mergeCell ref="B12:E12"/>
    <mergeCell ref="F12:H12"/>
    <mergeCell ref="I12:K12"/>
    <mergeCell ref="L12:N12"/>
    <mergeCell ref="O12:Q12"/>
    <mergeCell ref="M11:N11"/>
    <mergeCell ref="O11:R11"/>
    <mergeCell ref="S3:U3"/>
    <mergeCell ref="B35:H35"/>
    <mergeCell ref="G4:K4"/>
    <mergeCell ref="G11:K11"/>
    <mergeCell ref="C8:E8"/>
    <mergeCell ref="L8:N8"/>
    <mergeCell ref="C9:E9"/>
    <mergeCell ref="O9:Q9"/>
    <mergeCell ref="C7:E7"/>
    <mergeCell ref="I7:K7"/>
  </mergeCells>
  <printOptions horizontalCentered="1"/>
  <pageMargins left="0.4724409448818898" right="0.3937007874015748" top="0.4724409448818898" bottom="0.3937007874015748" header="0.1968503937007874" footer="0.1968503937007874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2013-09-08T13:09:24Z</dcterms:modified>
  <cp:category/>
  <cp:version/>
  <cp:contentType/>
  <cp:contentStatus/>
</cp:coreProperties>
</file>